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14235" windowHeight="10395"/>
  </bookViews>
  <sheets>
    <sheet name="Status" sheetId="1" r:id="rId1"/>
    <sheet name="Issues" sheetId="2" r:id="rId2"/>
    <sheet name="Risks" sheetId="3" r:id="rId3"/>
    <sheet name="Definitions" sheetId="7" r:id="rId4"/>
    <sheet name="File Naming" sheetId="5" r:id="rId5"/>
    <sheet name="Revision History" sheetId="6" r:id="rId6"/>
  </sheets>
  <definedNames>
    <definedName name="_xlnm._FilterDatabase" localSheetId="1" hidden="1">Issues!$A$3:$H$3</definedName>
    <definedName name="_xlnm._FilterDatabase" localSheetId="2" hidden="1">Risks!$A$3:$M$3</definedName>
    <definedName name="_xlnm.Print_Area" localSheetId="1">Issues!$A$1:$H$26</definedName>
    <definedName name="_xlnm.Print_Area" localSheetId="2">Risks!$A$3:$G$14</definedName>
    <definedName name="_xlnm.Print_Area" localSheetId="0">Status!$A$1:$G$23</definedName>
  </definedNames>
  <calcPr calcId="145621"/>
</workbook>
</file>

<file path=xl/calcChain.xml><?xml version="1.0" encoding="utf-8"?>
<calcChain xmlns="http://schemas.openxmlformats.org/spreadsheetml/2006/main">
  <c r="M2" i="3" l="1"/>
  <c r="H2" i="2"/>
  <c r="E11" i="3" l="1"/>
  <c r="E9" i="3"/>
  <c r="E5" i="3"/>
  <c r="A19" i="3"/>
  <c r="E19" i="3"/>
  <c r="A18" i="3"/>
  <c r="E18" i="3"/>
  <c r="A17" i="3"/>
  <c r="E17" i="3"/>
  <c r="A16" i="3"/>
  <c r="E16" i="3"/>
  <c r="A15" i="3"/>
  <c r="E15" i="3"/>
  <c r="E14" i="3"/>
  <c r="E13" i="3"/>
  <c r="E12" i="3"/>
  <c r="E10" i="3"/>
  <c r="E8" i="3"/>
  <c r="E7" i="3"/>
  <c r="E6" i="3"/>
  <c r="E4" i="3"/>
  <c r="A5" i="3"/>
  <c r="A6" i="3"/>
  <c r="A7" i="3"/>
  <c r="A8" i="3"/>
  <c r="A9" i="3"/>
  <c r="A10" i="3"/>
  <c r="A11" i="3"/>
  <c r="A12" i="3"/>
  <c r="A13" i="3"/>
  <c r="A14" i="3"/>
  <c r="A4" i="3"/>
  <c r="F23" i="2"/>
  <c r="F24" i="2"/>
  <c r="A18" i="2"/>
  <c r="A17" i="2"/>
  <c r="A5" i="2"/>
  <c r="A6" i="2"/>
  <c r="A7" i="2"/>
  <c r="A8" i="2"/>
  <c r="A9" i="2"/>
  <c r="A10" i="2"/>
  <c r="A11" i="2"/>
  <c r="A12" i="2"/>
  <c r="A13" i="2"/>
  <c r="A14" i="2"/>
  <c r="A15" i="2"/>
  <c r="A16" i="2"/>
  <c r="A4" i="2"/>
  <c r="C16" i="1" l="1"/>
  <c r="C15" i="1"/>
  <c r="K24" i="3"/>
  <c r="K23" i="3"/>
  <c r="C20" i="1" s="1"/>
  <c r="B2" i="2"/>
  <c r="G2" i="3"/>
  <c r="C21" i="1" l="1"/>
  <c r="K25" i="3"/>
  <c r="C22" i="1" s="1"/>
  <c r="F25" i="2"/>
  <c r="C17" i="1" s="1"/>
  <c r="B2" i="3"/>
  <c r="F2" i="2"/>
  <c r="I23" i="3" l="1"/>
  <c r="I24" i="3"/>
  <c r="I25" i="3" l="1"/>
</calcChain>
</file>

<file path=xl/comments1.xml><?xml version="1.0" encoding="utf-8"?>
<comments xmlns="http://schemas.openxmlformats.org/spreadsheetml/2006/main">
  <authors>
    <author>tvaitkus</author>
  </authors>
  <commentList>
    <comment ref="D22" authorId="0">
      <text>
        <r>
          <rPr>
            <b/>
            <sz val="8"/>
            <color indexed="81"/>
            <rFont val="Tahoma"/>
            <family val="2"/>
          </rPr>
          <t>The Issue Summary is computed and transferred to the Status Tab.</t>
        </r>
        <r>
          <rPr>
            <sz val="8"/>
            <color indexed="81"/>
            <rFont val="Tahoma"/>
            <family val="2"/>
          </rPr>
          <t xml:space="preserve">
</t>
        </r>
      </text>
    </comment>
  </commentList>
</comments>
</file>

<file path=xl/comments2.xml><?xml version="1.0" encoding="utf-8"?>
<comments xmlns="http://schemas.openxmlformats.org/spreadsheetml/2006/main">
  <authors>
    <author>tvaitkus</author>
  </authors>
  <commentList>
    <comment ref="F22" authorId="0">
      <text>
        <r>
          <rPr>
            <b/>
            <sz val="8"/>
            <color indexed="81"/>
            <rFont val="Tahoma"/>
            <family val="2"/>
          </rPr>
          <t>The Risk Summary is computed and transferred to the Status Tab.</t>
        </r>
        <r>
          <rPr>
            <sz val="8"/>
            <color indexed="81"/>
            <rFont val="Tahoma"/>
            <family val="2"/>
          </rPr>
          <t xml:space="preserve">
</t>
        </r>
      </text>
    </comment>
  </commentList>
</comments>
</file>

<file path=xl/sharedStrings.xml><?xml version="1.0" encoding="utf-8"?>
<sst xmlns="http://schemas.openxmlformats.org/spreadsheetml/2006/main" count="218" uniqueCount="147">
  <si>
    <t xml:space="preserve">Project Name:  </t>
  </si>
  <si>
    <t>Project Lead:</t>
  </si>
  <si>
    <t xml:space="preserve">Date: </t>
  </si>
  <si>
    <t>Risk ID No.</t>
  </si>
  <si>
    <t>Risk Description</t>
  </si>
  <si>
    <t>Date Identified</t>
  </si>
  <si>
    <t>Action
Assigned to</t>
  </si>
  <si>
    <t>Open</t>
  </si>
  <si>
    <t>Issue No.</t>
  </si>
  <si>
    <t>Project Issues Management Log</t>
  </si>
  <si>
    <t>Due Date</t>
  </si>
  <si>
    <t>Risk Owner</t>
  </si>
  <si>
    <t>Project 
Lead:</t>
  </si>
  <si>
    <t>Date</t>
  </si>
  <si>
    <t>Status</t>
  </si>
  <si>
    <t xml:space="preserve">Total Issues = </t>
  </si>
  <si>
    <t>Closed</t>
  </si>
  <si>
    <t>Total</t>
  </si>
  <si>
    <t xml:space="preserve"> Issues = </t>
  </si>
  <si>
    <t>Issues =</t>
  </si>
  <si>
    <t xml:space="preserve">Closed Issues  = </t>
  </si>
  <si>
    <t xml:space="preserve">Open Issues  = </t>
  </si>
  <si>
    <t xml:space="preserve">Status </t>
  </si>
  <si>
    <t>Risk Summary</t>
  </si>
  <si>
    <t>Issue Summary</t>
  </si>
  <si>
    <t xml:space="preserve">Open Risks  = </t>
  </si>
  <si>
    <t xml:space="preserve">Closed Risks  = </t>
  </si>
  <si>
    <t xml:space="preserve">Total Risks = </t>
  </si>
  <si>
    <t>Project Risk Matrix</t>
  </si>
  <si>
    <t>Project Progress Review</t>
  </si>
  <si>
    <t xml:space="preserve">Effort / Schedule:   See Weekly Project Schedule Updates </t>
  </si>
  <si>
    <t xml:space="preserve">Milestone Accomplishments: </t>
  </si>
  <si>
    <t xml:space="preserve">Issues </t>
  </si>
  <si>
    <t>Risks</t>
  </si>
  <si>
    <r>
      <t xml:space="preserve">These numbers are transferred to the </t>
    </r>
    <r>
      <rPr>
        <b/>
        <i/>
        <sz val="11"/>
        <color rgb="FFC00000"/>
        <rFont val="Calibri"/>
        <family val="2"/>
        <scheme val="minor"/>
      </rPr>
      <t>Status</t>
    </r>
    <r>
      <rPr>
        <i/>
        <sz val="11"/>
        <color theme="1"/>
        <rFont val="Calibri"/>
        <family val="2"/>
        <scheme val="minor"/>
      </rPr>
      <t xml:space="preserve"> Tab</t>
    </r>
  </si>
  <si>
    <t>Filename:  Project A01_Status_20110803</t>
  </si>
  <si>
    <t>Tab 1</t>
  </si>
  <si>
    <t>Tab 2</t>
  </si>
  <si>
    <t>Tab 3</t>
  </si>
  <si>
    <r>
      <rPr>
        <b/>
        <u/>
        <sz val="11"/>
        <color theme="1"/>
        <rFont val="Calibri"/>
        <family val="2"/>
        <scheme val="minor"/>
      </rPr>
      <t xml:space="preserve">Project Risk Review:  </t>
    </r>
    <r>
      <rPr>
        <b/>
        <sz val="11"/>
        <color theme="1"/>
        <rFont val="Calibri"/>
        <family val="2"/>
        <scheme val="minor"/>
      </rPr>
      <t xml:space="preserve">    See </t>
    </r>
    <r>
      <rPr>
        <b/>
        <i/>
        <sz val="11"/>
        <color rgb="FFC00000"/>
        <rFont val="Calibri"/>
        <family val="2"/>
        <scheme val="minor"/>
      </rPr>
      <t>Risks</t>
    </r>
    <r>
      <rPr>
        <b/>
        <sz val="11"/>
        <color theme="1"/>
        <rFont val="Calibri"/>
        <family val="2"/>
        <scheme val="minor"/>
      </rPr>
      <t xml:space="preserve"> Tab for details. </t>
    </r>
    <r>
      <rPr>
        <sz val="11"/>
        <color rgb="FF007033"/>
        <rFont val="Calibri"/>
        <family val="2"/>
        <scheme val="minor"/>
      </rPr>
      <t/>
    </r>
  </si>
  <si>
    <r>
      <t xml:space="preserve">Filename:  </t>
    </r>
    <r>
      <rPr>
        <i/>
        <sz val="18"/>
        <color rgb="FFFF0000"/>
        <rFont val="Calibri"/>
        <family val="2"/>
        <scheme val="minor"/>
      </rPr>
      <t>Project A01_Status_20110826</t>
    </r>
  </si>
  <si>
    <r>
      <t>Filename:</t>
    </r>
    <r>
      <rPr>
        <b/>
        <sz val="18"/>
        <color theme="1"/>
        <rFont val="Calibri"/>
        <family val="2"/>
        <scheme val="minor"/>
      </rPr>
      <t xml:space="preserve"> </t>
    </r>
    <r>
      <rPr>
        <b/>
        <i/>
        <sz val="18"/>
        <color theme="1"/>
        <rFont val="Calibri"/>
        <family val="2"/>
        <scheme val="minor"/>
      </rPr>
      <t xml:space="preserve"> </t>
    </r>
    <r>
      <rPr>
        <i/>
        <sz val="18"/>
        <color rgb="FFFF0000"/>
        <rFont val="Calibri"/>
        <family val="2"/>
        <scheme val="minor"/>
      </rPr>
      <t>Project A01_Status_20110810</t>
    </r>
  </si>
  <si>
    <t>Wk 1</t>
  </si>
  <si>
    <t>Wk 2</t>
  </si>
  <si>
    <t>Wk 3</t>
  </si>
  <si>
    <t>Wk 4</t>
  </si>
  <si>
    <r>
      <t>Status of</t>
    </r>
    <r>
      <rPr>
        <b/>
        <i/>
        <u/>
        <sz val="11"/>
        <color rgb="FFC00000"/>
        <rFont val="Calibri"/>
        <family val="2"/>
        <scheme val="minor"/>
      </rPr>
      <t xml:space="preserve"> Issues</t>
    </r>
    <r>
      <rPr>
        <b/>
        <u/>
        <sz val="11"/>
        <color theme="1"/>
        <rFont val="Calibri"/>
        <family val="2"/>
        <scheme val="minor"/>
      </rPr>
      <t xml:space="preserve"> discussed during meeting and required actions:
</t>
    </r>
    <r>
      <rPr>
        <i/>
        <sz val="11"/>
        <color rgb="FF007033"/>
        <rFont val="Calibri"/>
        <family val="2"/>
        <scheme val="minor"/>
      </rPr>
      <t xml:space="preserve">Summarize the current status of issues and actions taken.  Indicate that there were </t>
    </r>
    <r>
      <rPr>
        <b/>
        <i/>
        <sz val="11"/>
        <color rgb="FFC00000"/>
        <rFont val="Calibri"/>
        <family val="2"/>
        <scheme val="minor"/>
      </rPr>
      <t>nn</t>
    </r>
    <r>
      <rPr>
        <i/>
        <sz val="11"/>
        <color rgb="FF007033"/>
        <rFont val="Calibri"/>
        <family val="2"/>
        <scheme val="minor"/>
      </rPr>
      <t xml:space="preserve"> new issues identified this reporting period, or that there were no new issues identified during this reporting period.</t>
    </r>
  </si>
  <si>
    <r>
      <rPr>
        <b/>
        <u/>
        <sz val="11"/>
        <color theme="1"/>
        <rFont val="Calibri"/>
        <family val="2"/>
        <scheme val="minor"/>
      </rPr>
      <t xml:space="preserve">Status of </t>
    </r>
    <r>
      <rPr>
        <b/>
        <i/>
        <u/>
        <sz val="11"/>
        <color rgb="FFC00000"/>
        <rFont val="Calibri"/>
        <family val="2"/>
        <scheme val="minor"/>
      </rPr>
      <t>Risks</t>
    </r>
    <r>
      <rPr>
        <b/>
        <u/>
        <sz val="11"/>
        <color theme="1"/>
        <rFont val="Calibri"/>
        <family val="2"/>
        <scheme val="minor"/>
      </rPr>
      <t xml:space="preserve"> discussed during meeting and required actions:</t>
    </r>
    <r>
      <rPr>
        <b/>
        <sz val="11"/>
        <color theme="1"/>
        <rFont val="Calibri"/>
        <family val="2"/>
        <scheme val="minor"/>
      </rPr>
      <t xml:space="preserve"> 
</t>
    </r>
    <r>
      <rPr>
        <i/>
        <sz val="11"/>
        <color rgb="FF007033"/>
        <rFont val="Calibri"/>
        <family val="2"/>
        <scheme val="minor"/>
      </rPr>
      <t>Summarize the current status of risks and actions taken.</t>
    </r>
    <r>
      <rPr>
        <b/>
        <sz val="11"/>
        <color theme="1"/>
        <rFont val="Calibri"/>
        <family val="2"/>
        <scheme val="minor"/>
      </rPr>
      <t xml:space="preserve">  </t>
    </r>
    <r>
      <rPr>
        <i/>
        <sz val="11"/>
        <color rgb="FF007033"/>
        <rFont val="Calibri"/>
        <family val="2"/>
        <scheme val="minor"/>
      </rPr>
      <t xml:space="preserve">Indicate that there were </t>
    </r>
    <r>
      <rPr>
        <b/>
        <i/>
        <sz val="11"/>
        <color rgb="FFC00000"/>
        <rFont val="Calibri"/>
        <family val="2"/>
        <scheme val="minor"/>
      </rPr>
      <t>nn</t>
    </r>
    <r>
      <rPr>
        <i/>
        <sz val="11"/>
        <color rgb="FF007033"/>
        <rFont val="Calibri"/>
        <family val="2"/>
        <scheme val="minor"/>
      </rPr>
      <t xml:space="preserve"> new risks identified this reporting period, or that there were no new risks identified this reporting period.</t>
    </r>
  </si>
  <si>
    <t xml:space="preserve">Project Workbook </t>
  </si>
  <si>
    <t xml:space="preserve">Project A01 = Your Project Number </t>
  </si>
  <si>
    <t>Status = Type of report</t>
  </si>
  <si>
    <t xml:space="preserve">YYYYMMDD = Date of Report </t>
  </si>
  <si>
    <r>
      <t xml:space="preserve">Filename:  </t>
    </r>
    <r>
      <rPr>
        <i/>
        <sz val="18"/>
        <color rgb="FFFF0000"/>
        <rFont val="Calibri"/>
        <family val="2"/>
        <scheme val="minor"/>
      </rPr>
      <t>Project A01_Status_20110817</t>
    </r>
  </si>
  <si>
    <t>Revision History of Project Workbook Template</t>
  </si>
  <si>
    <t>Revision</t>
  </si>
  <si>
    <t>Description</t>
  </si>
  <si>
    <t>Implementer</t>
  </si>
  <si>
    <t>Approval</t>
  </si>
  <si>
    <t>1.0</t>
  </si>
  <si>
    <t>Initial Version</t>
  </si>
  <si>
    <t>TV</t>
  </si>
  <si>
    <t>LCK</t>
  </si>
  <si>
    <t>1.1</t>
  </si>
  <si>
    <t>MMM</t>
  </si>
  <si>
    <t>Risks =</t>
  </si>
  <si>
    <r>
      <t xml:space="preserve">Added Revision History worksheet
</t>
    </r>
    <r>
      <rPr>
        <b/>
        <sz val="11"/>
        <color theme="1"/>
        <rFont val="Calibri"/>
        <family val="2"/>
        <scheme val="minor"/>
      </rPr>
      <t>Status Worksheet</t>
    </r>
    <r>
      <rPr>
        <sz val="11"/>
        <color theme="1"/>
        <rFont val="Calibri"/>
        <family val="2"/>
        <scheme val="minor"/>
      </rPr>
      <t xml:space="preserve">
- Added Attendees List
- Removed process audit status
- Changed date placeholders to MM/DD/YYYY format
- Changed 'Researcher Acceptance' to 'Production Readiness Review'
</t>
    </r>
    <r>
      <rPr>
        <b/>
        <sz val="11"/>
        <color theme="1"/>
        <rFont val="Calibri"/>
        <family val="2"/>
        <scheme val="minor"/>
      </rPr>
      <t>Issues Worksheet</t>
    </r>
    <r>
      <rPr>
        <sz val="11"/>
        <color theme="1"/>
        <rFont val="Calibri"/>
        <family val="2"/>
        <scheme val="minor"/>
      </rPr>
      <t xml:space="preserve">
- Made 'Corrective Action' a single column rather than merged columns.  This required moving the issues summary and the status date.
- Ensured that all columns had the same default format.
- Added instructions to last issue row for adding new issue rows.
- Made status of issue a drop down list selection
- Added auto filters to columns for issues list
</t>
    </r>
    <r>
      <rPr>
        <b/>
        <sz val="11"/>
        <color theme="1"/>
        <rFont val="Calibri"/>
        <family val="2"/>
        <scheme val="minor"/>
      </rPr>
      <t>Risk Worksheet</t>
    </r>
    <r>
      <rPr>
        <sz val="11"/>
        <color theme="1"/>
        <rFont val="Calibri"/>
        <family val="2"/>
        <scheme val="minor"/>
      </rPr>
      <t xml:space="preserve">
- Made 'Risk Status' a single column rather than merged columns.  This required moving the risk summary and the status date.
- Ensured that all columns had the same default format.
- Added instructions to last issue row for adding new issue rows.
- Made consequence, likelihood, risk level, and status of risk into drop down list selections
- Added auto filters to columns for risk list
</t>
    </r>
    <r>
      <rPr>
        <b/>
        <sz val="11"/>
        <color theme="1"/>
        <rFont val="Calibri"/>
        <family val="2"/>
        <scheme val="minor"/>
      </rPr>
      <t>File Naming Worksheet</t>
    </r>
    <r>
      <rPr>
        <sz val="11"/>
        <color theme="1"/>
        <rFont val="Calibri"/>
        <family val="2"/>
        <scheme val="minor"/>
      </rPr>
      <t xml:space="preserve">
- Removed 'Requirements' from description of worksheet tabs</t>
    </r>
  </si>
  <si>
    <t>1.2</t>
  </si>
  <si>
    <r>
      <rPr>
        <b/>
        <sz val="11"/>
        <color theme="1"/>
        <rFont val="Calibri"/>
        <family val="2"/>
        <scheme val="minor"/>
      </rPr>
      <t xml:space="preserve">Production Readiness Review  - Planned Date:  </t>
    </r>
    <r>
      <rPr>
        <sz val="11"/>
        <color rgb="FF007033"/>
        <rFont val="Calibri"/>
        <family val="2"/>
        <scheme val="minor"/>
      </rPr>
      <t>MM/DD/YYYY</t>
    </r>
    <r>
      <rPr>
        <b/>
        <sz val="11"/>
        <color theme="1"/>
        <rFont val="Calibri"/>
        <family val="2"/>
        <scheme val="minor"/>
      </rPr>
      <t xml:space="preserve">  Actual Completion Date: </t>
    </r>
    <r>
      <rPr>
        <b/>
        <sz val="11"/>
        <color rgb="FF007033"/>
        <rFont val="Calibri"/>
        <family val="2"/>
        <scheme val="minor"/>
      </rPr>
      <t xml:space="preserve">  </t>
    </r>
    <r>
      <rPr>
        <sz val="11"/>
        <color rgb="FF007033"/>
        <rFont val="Calibri"/>
        <family val="2"/>
        <scheme val="minor"/>
      </rPr>
      <t>MM/DD/YYYY</t>
    </r>
    <r>
      <rPr>
        <i/>
        <sz val="11"/>
        <color rgb="FF007033"/>
        <rFont val="Calibri"/>
        <family val="2"/>
        <scheme val="minor"/>
      </rPr>
      <t xml:space="preserve"> </t>
    </r>
  </si>
  <si>
    <t>Revision History</t>
  </si>
  <si>
    <t>Tab 4</t>
  </si>
  <si>
    <r>
      <t xml:space="preserve">Set print areas on all worksheets so that the width of each worksheet fits on one page.
</t>
    </r>
    <r>
      <rPr>
        <b/>
        <sz val="11"/>
        <color theme="1"/>
        <rFont val="Calibri"/>
        <family val="2"/>
        <scheme val="minor"/>
      </rPr>
      <t>Status Worksheet</t>
    </r>
    <r>
      <rPr>
        <sz val="11"/>
        <color theme="1"/>
        <rFont val="Calibri"/>
        <family val="2"/>
        <scheme val="minor"/>
      </rPr>
      <t xml:space="preserve">
- Expanded width of report so that Production Readiness Review status fits on one line
- Corrected formula for total number of risks
</t>
    </r>
    <r>
      <rPr>
        <b/>
        <sz val="11"/>
        <color theme="1"/>
        <rFont val="Calibri"/>
        <family val="2"/>
        <scheme val="minor"/>
      </rPr>
      <t xml:space="preserve">Risk Worksheet
</t>
    </r>
    <r>
      <rPr>
        <sz val="11"/>
        <color theme="1"/>
        <rFont val="Calibri"/>
        <family val="2"/>
        <scheme val="minor"/>
      </rPr>
      <t xml:space="preserve">- Changed format of 'Risk Status' cells to General from Custom in order to allow for autofiltering.
</t>
    </r>
    <r>
      <rPr>
        <b/>
        <sz val="11"/>
        <color theme="1"/>
        <rFont val="Calibri"/>
        <family val="2"/>
        <scheme val="minor"/>
      </rPr>
      <t>File Naming</t>
    </r>
    <r>
      <rPr>
        <sz val="11"/>
        <color theme="1"/>
        <rFont val="Calibri"/>
        <family val="2"/>
        <scheme val="minor"/>
      </rPr>
      <t xml:space="preserve">
- Added entry for Revision History tab to table</t>
    </r>
  </si>
  <si>
    <t>Column1</t>
  </si>
  <si>
    <t xml:space="preserve"> </t>
  </si>
  <si>
    <t>Date Closed</t>
  </si>
  <si>
    <t>Issue or Action Summary</t>
  </si>
  <si>
    <t>To add a new issue row, &lt;Tab&gt; past the 'Date Closed' column of the last row.  Do not insert or delete rows in the table; doing so will break automated issue numbering.</t>
  </si>
  <si>
    <t>Notes and Corrective Action</t>
  </si>
  <si>
    <t>1.3</t>
  </si>
  <si>
    <t>III - Moderate</t>
  </si>
  <si>
    <t>I - Catastrophic</t>
  </si>
  <si>
    <t>II - Critical</t>
  </si>
  <si>
    <t>IV - Negligible</t>
  </si>
  <si>
    <t>V - No Impact</t>
  </si>
  <si>
    <t>Consequence Values</t>
  </si>
  <si>
    <t>Likelihood Values</t>
  </si>
  <si>
    <t>E - Improbable</t>
  </si>
  <si>
    <t>Consequence</t>
  </si>
  <si>
    <t>Likelihood</t>
  </si>
  <si>
    <t>Risk Level</t>
  </si>
  <si>
    <t>Column2</t>
  </si>
  <si>
    <t>Column3</t>
  </si>
  <si>
    <t xml:space="preserve">Consequence Level Descriptions: </t>
  </si>
  <si>
    <t>Use the following definitions based on NPR 8000.4 to determine the consequence level.</t>
  </si>
  <si>
    <r>
      <t>a. Class I</t>
    </r>
    <r>
      <rPr>
        <sz val="10"/>
        <color rgb="FF000000"/>
        <rFont val="Calibri"/>
        <family val="2"/>
      </rPr>
      <t xml:space="preserve"> - </t>
    </r>
    <r>
      <rPr>
        <i/>
        <sz val="10"/>
        <color rgb="FF000000"/>
        <rFont val="Calibri"/>
        <family val="2"/>
      </rPr>
      <t>Catastrophic</t>
    </r>
    <r>
      <rPr>
        <sz val="10"/>
        <color rgb="FF000000"/>
        <rFont val="Calibri"/>
        <family val="2"/>
      </rPr>
      <t>.   A condition that may cause: 1) death or permanently disabling injury; 2) facility destruction, or loss of crew, major systems, or vehicle during the mission; or 3) schedule slippage causing a schedule overrun greater than 50 percent of the original schedule.</t>
    </r>
  </si>
  <si>
    <r>
      <t>b. Class II</t>
    </r>
    <r>
      <rPr>
        <sz val="10"/>
        <color rgb="FF000000"/>
        <rFont val="Calibri"/>
        <family val="2"/>
      </rPr>
      <t xml:space="preserve"> - </t>
    </r>
    <r>
      <rPr>
        <i/>
        <sz val="10"/>
        <color rgb="FF000000"/>
        <rFont val="Calibri"/>
        <family val="2"/>
      </rPr>
      <t>Critical.</t>
    </r>
    <r>
      <rPr>
        <sz val="10"/>
        <color rgb="FF000000"/>
        <rFont val="Calibri"/>
        <family val="2"/>
      </rPr>
      <t xml:space="preserve"> A condition that may cause: 1) severe injury or occupational illness; 2) major property damage to facilities, systems, equipment; or 3) schedule slippage causing a schedule overrun between 15 percent and not exceeding 50 percent of the original schedule.</t>
    </r>
  </si>
  <si>
    <r>
      <t>c. Class III</t>
    </r>
    <r>
      <rPr>
        <sz val="10"/>
        <color rgb="FF000000"/>
        <rFont val="Calibri"/>
        <family val="2"/>
      </rPr>
      <t xml:space="preserve"> - </t>
    </r>
    <r>
      <rPr>
        <i/>
        <sz val="10"/>
        <color rgb="FF000000"/>
        <rFont val="Calibri"/>
        <family val="2"/>
      </rPr>
      <t>Moderate.</t>
    </r>
    <r>
      <rPr>
        <sz val="10"/>
        <color rgb="FF000000"/>
        <rFont val="Calibri"/>
        <family val="2"/>
      </rPr>
      <t xml:space="preserve"> A condition that may cause: 1) minor injury or occupational illness; 2) minor property damage to facilities, systems, equipment; or 3) internal schedule slip that does not impact delivery date or schedule overrun between 2 percent and not exceeding 15 percent of original schedule.</t>
    </r>
  </si>
  <si>
    <r>
      <t>d. Class IV</t>
    </r>
    <r>
      <rPr>
        <sz val="10"/>
        <color rgb="FF000000"/>
        <rFont val="Calibri"/>
        <family val="2"/>
      </rPr>
      <t xml:space="preserve"> - </t>
    </r>
    <r>
      <rPr>
        <i/>
        <sz val="10"/>
        <color rgb="FF000000"/>
        <rFont val="Calibri"/>
        <family val="2"/>
      </rPr>
      <t>Negligible.</t>
    </r>
    <r>
      <rPr>
        <sz val="10"/>
        <color rgb="FF000000"/>
        <rFont val="Calibri"/>
        <family val="2"/>
      </rPr>
      <t xml:space="preserve"> A condition that could cause: 1) the need for minor first aid treatment but would not adversely affect personal safety or health; 2) damage to facilities, equipment at more than normal wear and tear level; or 3) internal schedule slip that does not impact internal development milestones or schedule overrun less than 2 percent of original schedule.</t>
    </r>
  </si>
  <si>
    <r>
      <t>e. Class V -</t>
    </r>
    <r>
      <rPr>
        <sz val="10"/>
        <color rgb="FF000000"/>
        <rFont val="Calibri"/>
        <family val="2"/>
        <scheme val="minor"/>
      </rPr>
      <t xml:space="preserve">  </t>
    </r>
    <r>
      <rPr>
        <i/>
        <sz val="10"/>
        <color rgb="FF000000"/>
        <rFont val="Calibri"/>
        <family val="2"/>
        <scheme val="minor"/>
      </rPr>
      <t xml:space="preserve">No Impact. </t>
    </r>
  </si>
  <si>
    <r>
      <t>A</t>
    </r>
    <r>
      <rPr>
        <sz val="10"/>
        <color rgb="FF000000"/>
        <rFont val="Calibri"/>
        <family val="2"/>
      </rPr>
      <t xml:space="preserve"> - </t>
    </r>
    <r>
      <rPr>
        <i/>
        <sz val="10"/>
        <color rgb="FF000000"/>
        <rFont val="Calibri"/>
        <family val="2"/>
      </rPr>
      <t xml:space="preserve">Likely to occur immediately </t>
    </r>
    <r>
      <rPr>
        <sz val="10"/>
        <color rgb="FF000000"/>
        <rFont val="Calibri"/>
        <family val="2"/>
      </rPr>
      <t xml:space="preserve">(e.g., probability &gt; 0.1) </t>
    </r>
  </si>
  <si>
    <r>
      <t xml:space="preserve">B - </t>
    </r>
    <r>
      <rPr>
        <i/>
        <sz val="10"/>
        <color rgb="FF000000"/>
        <rFont val="Calibri"/>
        <family val="2"/>
      </rPr>
      <t xml:space="preserve">Probably will occur in time </t>
    </r>
    <r>
      <rPr>
        <sz val="10"/>
        <color rgb="FF000000"/>
        <rFont val="Calibri"/>
        <family val="2"/>
      </rPr>
      <t>(e.g., 0.1 &gt; probability &gt; 0.01).</t>
    </r>
  </si>
  <si>
    <r>
      <t>C</t>
    </r>
    <r>
      <rPr>
        <i/>
        <sz val="10"/>
        <color rgb="FF000000"/>
        <rFont val="Calibri"/>
        <family val="2"/>
      </rPr>
      <t xml:space="preserve"> - May occur in time </t>
    </r>
    <r>
      <rPr>
        <sz val="10"/>
        <color rgb="FF000000"/>
        <rFont val="Calibri"/>
        <family val="2"/>
      </rPr>
      <t xml:space="preserve">(e.g., 0.01 &gt; probability &gt; 0.001) </t>
    </r>
  </si>
  <si>
    <r>
      <t xml:space="preserve">D </t>
    </r>
    <r>
      <rPr>
        <i/>
        <sz val="10"/>
        <color rgb="FF000000"/>
        <rFont val="Calibri"/>
        <family val="2"/>
      </rPr>
      <t xml:space="preserve">- Unlikely to occur </t>
    </r>
    <r>
      <rPr>
        <sz val="10"/>
        <color rgb="FF000000"/>
        <rFont val="Calibri"/>
        <family val="2"/>
      </rPr>
      <t xml:space="preserve">(e.g., 0.001 &gt; probability &gt; 0.000001) </t>
    </r>
  </si>
  <si>
    <r>
      <t xml:space="preserve">E </t>
    </r>
    <r>
      <rPr>
        <i/>
        <sz val="10"/>
        <color rgb="FF000000"/>
        <rFont val="Calibri"/>
        <family val="2"/>
      </rPr>
      <t xml:space="preserve">– Improbable to occur </t>
    </r>
    <r>
      <rPr>
        <sz val="10"/>
        <color rgb="FF000000"/>
        <rFont val="Calibri"/>
        <family val="2"/>
      </rPr>
      <t>(e.g., 0.000001 &gt; probability).</t>
    </r>
  </si>
  <si>
    <t>Likelihood Definitions:</t>
  </si>
  <si>
    <t>Risk Status</t>
  </si>
  <si>
    <r>
      <t>New definitions worksheet containing definitions for consequence and likelihood levels.</t>
    </r>
    <r>
      <rPr>
        <b/>
        <sz val="11"/>
        <color theme="1"/>
        <rFont val="Calibri"/>
        <family val="2"/>
        <scheme val="minor"/>
      </rPr>
      <t xml:space="preserve">
Issues Worksheet</t>
    </r>
    <r>
      <rPr>
        <sz val="11"/>
        <color theme="1"/>
        <rFont val="Calibri"/>
        <family val="2"/>
        <scheme val="minor"/>
      </rPr>
      <t xml:space="preserve">
- Added automated number of issues
- Added help text to header row of table
- Added conditional formatting to automatically make the background of closed issues grey.
- Changed name of 'Date' column to 'Date Closed' column
- Changed name of 'Issue Description' to 'Issue or Action Summary'
- Changed name of 'Corrective Action Taken/Notes' to 'Notes and Corrective Action'
- Modified example issue.
- Added directions for expanding issues list.
</t>
    </r>
    <r>
      <rPr>
        <b/>
        <sz val="11"/>
        <color theme="1"/>
        <rFont val="Calibri"/>
        <family val="2"/>
        <scheme val="minor"/>
      </rPr>
      <t>Risks Worksheet</t>
    </r>
    <r>
      <rPr>
        <sz val="11"/>
        <color theme="1"/>
        <rFont val="Calibri"/>
        <family val="2"/>
        <scheme val="minor"/>
      </rPr>
      <t xml:space="preserve">
- Added automated number of risks
- Added help text to header row of table
- Added conditional formatting to automatically make the background of closed risks grey.
- Added automatic computation of risk level based on consequence and likelihood.  Also made cells conditionally formatted based on risk level for open risks.  (Closed risks are formatted as described above.) Cell background is red for High risk level, yellow for Medium risk level, and green for Low risk level.   
- Changed drop down list for consequence and likelihood to include the text summary for each consequence or risk level, respectively.
- Moved data description in header for Risk Status column to the help text.
- Removed, from the header text, the parenthetical reminders of the level identifiers for the consequence, likelihood, and risk level fields.  The level identifiers appear in the help text.
- Changed text format of consequence, likelihood, and risk level fields from vertical text to horizontal text.  The drop down lists do not display the full text of choices unless the column is wide enough to show it.
- Changed 'Date' column to 'Date Closed' column.
- Modified example risk.
- Added directions for expanding risk matrix.
 </t>
    </r>
  </si>
  <si>
    <r>
      <rPr>
        <b/>
        <u/>
        <sz val="11"/>
        <color theme="1"/>
        <rFont val="Calibri"/>
        <family val="2"/>
        <scheme val="minor"/>
      </rPr>
      <t>Project Issues Review:</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See </t>
    </r>
    <r>
      <rPr>
        <b/>
        <i/>
        <sz val="11"/>
        <color rgb="FFC00000"/>
        <rFont val="Calibri"/>
        <family val="2"/>
        <scheme val="minor"/>
      </rPr>
      <t xml:space="preserve">Issues </t>
    </r>
    <r>
      <rPr>
        <b/>
        <sz val="11"/>
        <color theme="1"/>
        <rFont val="Calibri"/>
        <family val="2"/>
        <scheme val="minor"/>
      </rPr>
      <t xml:space="preserve">tab for details. </t>
    </r>
    <r>
      <rPr>
        <sz val="11"/>
        <color rgb="FF007033"/>
        <rFont val="Calibri"/>
        <family val="2"/>
        <scheme val="minor"/>
      </rPr>
      <t/>
    </r>
  </si>
  <si>
    <t>Use the following definitions to communicate the risk likelihood.</t>
  </si>
  <si>
    <t>1.4</t>
  </si>
  <si>
    <t>B - Probably will occur in time</t>
  </si>
  <si>
    <t>C - May occur</t>
  </si>
  <si>
    <t>D - Unlikely to occur</t>
  </si>
  <si>
    <t>A - Likely to occur immediately</t>
  </si>
  <si>
    <r>
      <t xml:space="preserve">Minor spelling errors corrected on all sheets.
</t>
    </r>
    <r>
      <rPr>
        <b/>
        <sz val="11"/>
        <color theme="1"/>
        <rFont val="Calibri"/>
        <family val="2"/>
        <scheme val="minor"/>
      </rPr>
      <t>Risk Worksheet</t>
    </r>
    <r>
      <rPr>
        <sz val="11"/>
        <color theme="1"/>
        <rFont val="Calibri"/>
        <family val="2"/>
        <scheme val="minor"/>
      </rPr>
      <t xml:space="preserve">
- Text for likelihood drop-down options A &amp; B modified to make their relative probabilities clearer</t>
    </r>
  </si>
  <si>
    <t>Delivery of FMS database is delayed</t>
  </si>
  <si>
    <t>M. Hill</t>
  </si>
  <si>
    <r>
      <rPr>
        <b/>
        <sz val="11"/>
        <color theme="1"/>
        <rFont val="Calibri"/>
        <family val="2"/>
        <scheme val="minor"/>
      </rPr>
      <t>Stakeholder Involvement:</t>
    </r>
    <r>
      <rPr>
        <sz val="11"/>
        <color theme="1"/>
        <rFont val="Calibri"/>
        <family val="2"/>
        <scheme val="minor"/>
      </rPr>
      <t xml:space="preserve">  
</t>
    </r>
    <r>
      <rPr>
        <sz val="11"/>
        <color rgb="FF007033"/>
        <rFont val="Calibri"/>
        <family val="2"/>
        <scheme val="minor"/>
      </rPr>
      <t>No issues relating to stakeholder involvement were identified this reporting period</t>
    </r>
    <r>
      <rPr>
        <b/>
        <sz val="11"/>
        <color rgb="FF007033"/>
        <rFont val="Calibri"/>
        <family val="2"/>
        <scheme val="minor"/>
      </rPr>
      <t>.</t>
    </r>
  </si>
  <si>
    <r>
      <rPr>
        <b/>
        <sz val="11"/>
        <color theme="1"/>
        <rFont val="Calibri"/>
        <family val="2"/>
        <scheme val="minor"/>
      </rPr>
      <t xml:space="preserve">Project Training: </t>
    </r>
    <r>
      <rPr>
        <sz val="11"/>
        <color rgb="FF007033"/>
        <rFont val="Calibri"/>
        <family val="2"/>
        <scheme val="minor"/>
      </rPr>
      <t xml:space="preserve"> 
There is no project specific training identified in the SPMP and/or the project schedule.  There is no planned training required for the project.</t>
    </r>
    <r>
      <rPr>
        <i/>
        <sz val="11"/>
        <color theme="1"/>
        <rFont val="Calibri"/>
        <family val="2"/>
        <scheme val="minor"/>
      </rPr>
      <t/>
    </r>
  </si>
  <si>
    <t>Scenario playback file cannot be recorded w/ ATOL until January 2013</t>
  </si>
  <si>
    <t xml:space="preserve">The visual database is flat at KPHX (all threshold elevations are 1111, rather than 1135, 1134, 1126). This might be unacceptable for the experiment </t>
  </si>
  <si>
    <t>FMC database will only be installed on FMC3 to prevent interference with other production jobs.  If FMC3 fails, the hot spare will need to be swapped in.</t>
  </si>
  <si>
    <t>Converting from GRIB2 wind file format to LaSRS++ compatible format takes longer than planned</t>
  </si>
  <si>
    <t>EFB vector graph requirement is an implementation detail that may not be compatible with EFB software/hardware.</t>
  </si>
  <si>
    <t>Delivery of  TCAS black box and wrapper is delayed (delivery date is unknown)</t>
  </si>
  <si>
    <t>Delivery of ASTAR route files is delayed  (delivery date is unknown)</t>
  </si>
  <si>
    <t>Delivery of PHX charts for the EFB is delayed  (delivery date is unknown)</t>
  </si>
  <si>
    <t>Delivery of GRIB2 wind files is delayed  (delivery date is unknown)</t>
  </si>
  <si>
    <r>
      <t xml:space="preserve">Kickoff Meeting  -  Planned Date:   </t>
    </r>
    <r>
      <rPr>
        <sz val="11"/>
        <color rgb="FF007033"/>
        <rFont val="Calibri"/>
        <family val="2"/>
        <scheme val="minor"/>
      </rPr>
      <t>10/30/2012</t>
    </r>
    <r>
      <rPr>
        <b/>
        <sz val="11"/>
        <color theme="1"/>
        <rFont val="Calibri"/>
        <family val="2"/>
        <scheme val="minor"/>
      </rPr>
      <t xml:space="preserve">               Actual Completion Date:  </t>
    </r>
    <r>
      <rPr>
        <sz val="11"/>
        <color rgb="FF007033"/>
        <rFont val="Calibri"/>
        <family val="2"/>
        <scheme val="minor"/>
      </rPr>
      <t xml:space="preserve"> 10/30/2012 </t>
    </r>
  </si>
  <si>
    <t>LaSRS++ TrafficSimulation is not ready for recording ATOL scenario scheduled for Dec. 5, 2012. (TrafficSim does not currently support non-FIM aircraft)</t>
  </si>
  <si>
    <t>Files received 11/01/2012</t>
  </si>
  <si>
    <r>
      <rPr>
        <b/>
        <sz val="11"/>
        <color theme="1"/>
        <rFont val="Calibri"/>
        <family val="2"/>
        <scheme val="minor"/>
      </rPr>
      <t xml:space="preserve">Attendees: </t>
    </r>
    <r>
      <rPr>
        <sz val="11"/>
        <color rgb="FF007033"/>
        <rFont val="Calibri"/>
        <family val="2"/>
        <scheme val="minor"/>
      </rPr>
      <t>N/A: e-mail status this week</t>
    </r>
  </si>
  <si>
    <r>
      <rPr>
        <b/>
        <sz val="11"/>
        <color rgb="FF007033"/>
        <rFont val="Calibri"/>
        <family val="2"/>
        <scheme val="minor"/>
      </rPr>
      <t>Other Milestones</t>
    </r>
    <r>
      <rPr>
        <b/>
        <sz val="11"/>
        <color theme="1"/>
        <rFont val="Calibri"/>
        <family val="2"/>
        <scheme val="minor"/>
      </rPr>
      <t xml:space="preserve"> :                                              Planned Date           Actual Completion
</t>
    </r>
    <r>
      <rPr>
        <sz val="11"/>
        <color rgb="FF007033"/>
        <rFont val="Calibri"/>
        <family val="2"/>
        <scheme val="minor"/>
      </rPr>
      <t xml:space="preserve">Delivery: TCAS black box and wrapper-   </t>
    </r>
    <r>
      <rPr>
        <sz val="11"/>
        <color theme="1"/>
        <rFont val="Calibri"/>
        <family val="2"/>
        <scheme val="minor"/>
      </rPr>
      <t xml:space="preserve">  </t>
    </r>
    <r>
      <rPr>
        <sz val="11"/>
        <color rgb="FF007033"/>
        <rFont val="Calibri"/>
        <family val="2"/>
        <scheme val="minor"/>
      </rPr>
      <t xml:space="preserve"> 11/16/2012</t>
    </r>
    <r>
      <rPr>
        <sz val="11"/>
        <color theme="1"/>
        <rFont val="Calibri"/>
        <family val="2"/>
        <scheme val="minor"/>
      </rPr>
      <t xml:space="preserve"> </t>
    </r>
    <r>
      <rPr>
        <b/>
        <sz val="11"/>
        <color theme="1"/>
        <rFont val="Calibri"/>
        <family val="2"/>
        <scheme val="minor"/>
      </rPr>
      <t xml:space="preserve">          </t>
    </r>
    <r>
      <rPr>
        <sz val="11"/>
        <color rgb="FF007033"/>
        <rFont val="Calibri"/>
        <family val="2"/>
        <scheme val="minor"/>
      </rPr>
      <t>MM/DD/YYYY</t>
    </r>
    <r>
      <rPr>
        <b/>
        <sz val="11"/>
        <color theme="1"/>
        <rFont val="Calibri"/>
        <family val="2"/>
        <scheme val="minor"/>
      </rPr>
      <t xml:space="preserve"> 
</t>
    </r>
    <r>
      <rPr>
        <sz val="11"/>
        <color rgb="FF007033"/>
        <rFont val="Calibri"/>
        <family val="2"/>
        <scheme val="minor"/>
      </rPr>
      <t xml:space="preserve">Delivery: ASTAR route files                              11/30/2012           MM/DD/YYYY 
Delivery: FMS Database update                     11/15/2012           MM/DD/YYYY 
Delivery: PHX charts for EFB                            12/10/2012           MM/DD/YYYY 
Delivery: GRIB2 wind files                                 11/26/2012          11/01/2012 
</t>
    </r>
  </si>
  <si>
    <t>DTS Navigation display was showing runway centerline and dashed extension line for the wrong runway on approaches to both 25L and 26.</t>
  </si>
  <si>
    <r>
      <rPr>
        <b/>
        <sz val="11"/>
        <color theme="1"/>
        <rFont val="Calibri"/>
        <family val="2"/>
        <scheme val="minor"/>
      </rPr>
      <t>Project Commitments:</t>
    </r>
    <r>
      <rPr>
        <sz val="11"/>
        <color theme="1"/>
        <rFont val="Calibri"/>
        <family val="2"/>
        <scheme val="minor"/>
      </rPr>
      <t xml:space="preserve"> </t>
    </r>
    <r>
      <rPr>
        <sz val="11"/>
        <color rgb="FF00B050"/>
        <rFont val="Calibri"/>
        <family val="2"/>
        <scheme val="minor"/>
      </rPr>
      <t xml:space="preserve"> 
</t>
    </r>
  </si>
  <si>
    <r>
      <rPr>
        <b/>
        <sz val="11"/>
        <rFont val="Calibri"/>
        <family val="2"/>
        <scheme val="minor"/>
      </rPr>
      <t xml:space="preserve">Data Management: </t>
    </r>
    <r>
      <rPr>
        <sz val="11"/>
        <color rgb="FF007033"/>
        <rFont val="Calibri"/>
        <family val="2"/>
        <scheme val="minor"/>
      </rPr>
      <t xml:space="preserve">  
* Weekly status updates (risk workbook + copy of schedule) stored in project repository
* Requirements baseline audit conducted; audit report stored in project repository</t>
    </r>
  </si>
  <si>
    <t>Closed, and moved to an issue.</t>
  </si>
  <si>
    <t>Delivery of  TCAS black box and wrapper is delayed (arbitrarily scheduled for 11/16). Development work cannot proceed until we have the software.</t>
  </si>
  <si>
    <r>
      <rPr>
        <b/>
        <sz val="10"/>
        <color rgb="FF007033"/>
        <rFont val="Calibri"/>
        <family val="2"/>
        <scheme val="minor"/>
      </rPr>
      <t>10/30/2012:</t>
    </r>
    <r>
      <rPr>
        <sz val="10"/>
        <color rgb="FF007033"/>
        <rFont val="Calibri"/>
        <family val="2"/>
        <scheme val="minor"/>
      </rPr>
      <t xml:space="preserve"> recorded scenarios from IM-NOVA can be used for testing in the interim.</t>
    </r>
  </si>
  <si>
    <r>
      <rPr>
        <b/>
        <sz val="10"/>
        <color rgb="FF007033"/>
        <rFont val="Calibri"/>
        <family val="2"/>
        <scheme val="minor"/>
      </rPr>
      <t>10/30/2012:</t>
    </r>
    <r>
      <rPr>
        <sz val="10"/>
        <color rgb="FF007033"/>
        <rFont val="Calibri"/>
        <family val="2"/>
        <scheme val="minor"/>
      </rPr>
      <t xml:space="preserve"> Sent runway threshold info to Tom Wolters; he will talk with the database developer about correcting them.
</t>
    </r>
    <r>
      <rPr>
        <b/>
        <sz val="10"/>
        <color rgb="FF007033"/>
        <rFont val="Calibri"/>
        <family val="2"/>
        <scheme val="minor"/>
      </rPr>
      <t>11/16/2012:</t>
    </r>
    <r>
      <rPr>
        <sz val="10"/>
        <color rgb="FF007033"/>
        <rFont val="Calibri"/>
        <family val="2"/>
        <scheme val="minor"/>
      </rPr>
      <t xml:space="preserve"> Wolters received a rough estimate of $9k to add compound sloping to the runways.</t>
    </r>
  </si>
  <si>
    <r>
      <rPr>
        <b/>
        <sz val="10"/>
        <color rgb="FF007033"/>
        <rFont val="Calibri"/>
        <family val="2"/>
        <scheme val="minor"/>
      </rPr>
      <t>10/30/2012:</t>
    </r>
    <r>
      <rPr>
        <sz val="10"/>
        <color rgb="FF007033"/>
        <rFont val="Calibri"/>
        <family val="2"/>
        <scheme val="minor"/>
      </rPr>
      <t xml:space="preserve"> fixed a typo in the date from Nov. 5 to Dec. 5.</t>
    </r>
  </si>
  <si>
    <r>
      <rPr>
        <b/>
        <sz val="10"/>
        <color rgb="FF007033"/>
        <rFont val="Calibri"/>
        <family val="2"/>
        <scheme val="minor"/>
      </rPr>
      <t>10/30/2012:</t>
    </r>
    <r>
      <rPr>
        <sz val="10"/>
        <color rgb="FF007033"/>
        <rFont val="Calibri"/>
        <family val="2"/>
        <scheme val="minor"/>
      </rPr>
      <t xml:space="preserve"> We can potentially mitigate this risk by getting a sample GRIB2 file.
</t>
    </r>
    <r>
      <rPr>
        <b/>
        <sz val="10"/>
        <color rgb="FF007033"/>
        <rFont val="Calibri"/>
        <family val="2"/>
        <scheme val="minor"/>
      </rPr>
      <t>11/09/2012:</t>
    </r>
    <r>
      <rPr>
        <sz val="10"/>
        <color rgb="FF007033"/>
        <rFont val="Calibri"/>
        <family val="2"/>
        <scheme val="minor"/>
      </rPr>
      <t xml:space="preserve"> We have received a sample 13km grid file. C-library for decoding GRIB2 was successfully installed and used w/ a driver program for examining the contents of the file(s).</t>
    </r>
  </si>
  <si>
    <r>
      <rPr>
        <b/>
        <sz val="10"/>
        <color rgb="FF007033"/>
        <rFont val="Calibri"/>
        <family val="2"/>
        <scheme val="minor"/>
      </rPr>
      <t>10/31/2012:</t>
    </r>
    <r>
      <rPr>
        <sz val="10"/>
        <color rgb="FF007033"/>
        <rFont val="Calibri"/>
        <family val="2"/>
        <scheme val="minor"/>
      </rPr>
      <t xml:space="preserve"> Reduced this risk from critical to  negligible. Downloaded RNAV RNP charts for PHX from AirNav.com; can start development work with these.</t>
    </r>
  </si>
  <si>
    <r>
      <rPr>
        <b/>
        <sz val="10"/>
        <rFont val="Calibri"/>
        <family val="2"/>
        <scheme val="minor"/>
      </rPr>
      <t>11/09/2012:</t>
    </r>
    <r>
      <rPr>
        <sz val="10"/>
        <rFont val="Calibri"/>
        <family val="2"/>
        <scheme val="minor"/>
      </rPr>
      <t xml:space="preserve"> We saw this error again on 11/08, although it was on the correct runway for at least one run.  The extended centerline info comes from the FMC.  This will be researched next week.
</t>
    </r>
    <r>
      <rPr>
        <b/>
        <sz val="10"/>
        <rFont val="Calibri"/>
        <family val="2"/>
        <scheme val="minor"/>
      </rPr>
      <t>11/15/2012:</t>
    </r>
    <r>
      <rPr>
        <sz val="10"/>
        <rFont val="Calibri"/>
        <family val="2"/>
        <scheme val="minor"/>
      </rPr>
      <t xml:space="preserve"> centerline is correct in session 11/15. B. Hutchinson mentioned that when the departure and arrival airport is the same, the centerline can be incorrect.  11/15 was the first day we were using the company routes, so dep/arr airports were different, and centerline looks good.</t>
    </r>
  </si>
  <si>
    <t>Jon Boy</t>
  </si>
  <si>
    <r>
      <t xml:space="preserve">Project J31 </t>
    </r>
    <r>
      <rPr>
        <b/>
        <sz val="11"/>
        <color rgb="FF007033"/>
        <rFont val="Calibri"/>
        <family val="2"/>
        <scheme val="minor"/>
      </rPr>
      <t/>
    </r>
  </si>
  <si>
    <t xml:space="preserve">Project accomplishments this reporting period: 
EFB / Charts
The graphics configuration files for Project J31 at PHX were installed in the Config/J31 directory.
Project Configuration Files
A J31 repository under the B757Atd1 directory was established, and simulation configuration files (siminit, initial conditions, ACARS company route files, graphics configuration) were installed.
TCAS
No software development was completed this week; no further development on the module or interface can be done until the delivery of the new TcasModule.  Started enhancements to the  test configuration software.   Started audio alert testing  at a console in the real-time room.
Winds
Inactive this week.
Distributed Simulation
Work is underway for modifying the LaSRS++ distributed simulation capability to support both ADS-B and non-ADS-B equipped aircraft in a scenario (for all previous projects, all traffic was sending ADS-B data).  The DistributedSimPlayback utility was updated to suppress ADS-B interactions, so that existing scenario playback files can be used to test the new capability.  (This work needs to be completed prior to recording a new scenario with ATOL, which is currently scheduled for early December.)
Flat Database
Tom Wolters received a rough estimate of $9k to add compound sloping to the Phoenix Airport.
Researcher Evaluation
A researcher checkout session was supported on Thursday, 11/15/2012 in the DTS.  In attendance were Baxley, Britton, Otero, and Shay.
  * Baxley tested ACARS routes. All ILS approaches for KOOLY and EAGUL arrivals tested successfully.  MAIER-FIVE arrivals had to be conected to ILS approaches through additional data link syntax, and was completed during this sesssion.  Further work will be done to route around the restricted airspace.
  * The extended runway centerline on the navigation display was  correct during the session.  B. Hutchinson noted that when the arrival and departure airport in the FMC are the same, the runway centerline can show on the wrong runway. Today was the first time we were using the company routes with different arrival/departure airports.  This issue has been closed.
</t>
  </si>
  <si>
    <t>11/01/2012 risk consequence and likelihood reduced; since J31 has no custom waypoints, we can generate these files in-house (I think) if we need 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</si>
</sst>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38"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sz val="10"/>
      <name val="Arial"/>
      <family val="2"/>
    </font>
    <font>
      <i/>
      <sz val="10"/>
      <color theme="1"/>
      <name val="Calibri"/>
      <family val="2"/>
      <scheme val="minor"/>
    </font>
    <font>
      <b/>
      <i/>
      <sz val="11"/>
      <color rgb="FFC00000"/>
      <name val="Calibri"/>
      <family val="2"/>
      <scheme val="minor"/>
    </font>
    <font>
      <sz val="11"/>
      <color rgb="FFC00000"/>
      <name val="Calibri"/>
      <family val="2"/>
      <scheme val="minor"/>
    </font>
    <font>
      <b/>
      <u/>
      <sz val="11"/>
      <color theme="1"/>
      <name val="Calibri"/>
      <family val="2"/>
      <scheme val="minor"/>
    </font>
    <font>
      <sz val="11"/>
      <color rgb="FF00B050"/>
      <name val="Calibri"/>
      <family val="2"/>
      <scheme val="minor"/>
    </font>
    <font>
      <i/>
      <sz val="10"/>
      <color rgb="FF007033"/>
      <name val="Calibri"/>
      <family val="2"/>
      <scheme val="minor"/>
    </font>
    <font>
      <sz val="10"/>
      <color rgb="FF007033"/>
      <name val="Calibri"/>
      <family val="2"/>
      <scheme val="minor"/>
    </font>
    <font>
      <b/>
      <sz val="11"/>
      <color rgb="FF007033"/>
      <name val="Calibri"/>
      <family val="2"/>
      <scheme val="minor"/>
    </font>
    <font>
      <sz val="11"/>
      <color rgb="FF007033"/>
      <name val="Calibri"/>
      <family val="2"/>
      <scheme val="minor"/>
    </font>
    <font>
      <i/>
      <sz val="11"/>
      <color rgb="FF007033"/>
      <name val="Calibri"/>
      <family val="2"/>
      <scheme val="minor"/>
    </font>
    <font>
      <b/>
      <sz val="11"/>
      <name val="Calibri"/>
      <family val="2"/>
      <scheme val="minor"/>
    </font>
    <font>
      <sz val="8"/>
      <color indexed="81"/>
      <name val="Tahoma"/>
      <family val="2"/>
    </font>
    <font>
      <b/>
      <sz val="12"/>
      <name val="Calibri"/>
      <family val="2"/>
      <scheme val="minor"/>
    </font>
    <font>
      <sz val="11"/>
      <name val="Calibri"/>
      <family val="2"/>
      <scheme val="minor"/>
    </font>
    <font>
      <sz val="10"/>
      <name val="Calibri"/>
      <family val="2"/>
      <scheme val="minor"/>
    </font>
    <font>
      <b/>
      <sz val="8"/>
      <color indexed="81"/>
      <name val="Tahoma"/>
      <family val="2"/>
    </font>
    <font>
      <b/>
      <i/>
      <u/>
      <sz val="11"/>
      <color rgb="FFC00000"/>
      <name val="Calibri"/>
      <family val="2"/>
      <scheme val="minor"/>
    </font>
    <font>
      <sz val="18"/>
      <color theme="1"/>
      <name val="Calibri"/>
      <family val="2"/>
      <scheme val="minor"/>
    </font>
    <font>
      <b/>
      <sz val="18"/>
      <color theme="1"/>
      <name val="Calibri"/>
      <family val="2"/>
      <scheme val="minor"/>
    </font>
    <font>
      <b/>
      <sz val="18"/>
      <color theme="3"/>
      <name val="Calibri"/>
      <family val="2"/>
      <scheme val="minor"/>
    </font>
    <font>
      <i/>
      <sz val="18"/>
      <color rgb="FFFF0000"/>
      <name val="Calibri"/>
      <family val="2"/>
      <scheme val="minor"/>
    </font>
    <font>
      <b/>
      <i/>
      <sz val="18"/>
      <color theme="1"/>
      <name val="Calibri"/>
      <family val="2"/>
      <scheme val="minor"/>
    </font>
    <font>
      <i/>
      <sz val="10"/>
      <name val="Calibri"/>
      <family val="2"/>
      <scheme val="minor"/>
    </font>
    <font>
      <b/>
      <sz val="10"/>
      <name val="Calibri"/>
      <family val="2"/>
      <scheme val="minor"/>
    </font>
    <font>
      <b/>
      <sz val="10"/>
      <color rgb="FF000000"/>
      <name val="Calibri"/>
      <family val="2"/>
    </font>
    <font>
      <sz val="10"/>
      <color rgb="FF000000"/>
      <name val="Calibri"/>
      <family val="2"/>
    </font>
    <font>
      <i/>
      <sz val="10"/>
      <color rgb="FF000000"/>
      <name val="Calibri"/>
      <family val="2"/>
    </font>
    <font>
      <b/>
      <sz val="10"/>
      <color rgb="FF000000"/>
      <name val="Calibri"/>
      <family val="2"/>
      <scheme val="minor"/>
    </font>
    <font>
      <sz val="10"/>
      <color rgb="FF000000"/>
      <name val="Calibri"/>
      <family val="2"/>
      <scheme val="minor"/>
    </font>
    <font>
      <i/>
      <sz val="10"/>
      <color rgb="FF000000"/>
      <name val="Calibri"/>
      <family val="2"/>
      <scheme val="minor"/>
    </font>
    <font>
      <b/>
      <sz val="10"/>
      <color rgb="FF007033"/>
      <name val="Calibri"/>
      <family val="2"/>
      <scheme val="minor"/>
    </font>
  </fonts>
  <fills count="8">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theme="3" tint="0.79998168889431442"/>
        <bgColor indexed="64"/>
      </patternFill>
    </fill>
    <fill>
      <patternFill patternType="solid">
        <fgColor theme="0" tint="-4.9989318521683403E-2"/>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6" fillId="0" borderId="0">
      <alignment vertical="top" wrapText="1"/>
    </xf>
  </cellStyleXfs>
  <cellXfs count="186">
    <xf numFmtId="0" fontId="0" fillId="0" borderId="0" xfId="0"/>
    <xf numFmtId="0" fontId="0" fillId="0" borderId="0" xfId="0" applyAlignment="1">
      <alignment horizontal="lef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Font="1" applyBorder="1" applyAlignment="1">
      <alignment vertical="center" wrapText="1"/>
    </xf>
    <xf numFmtId="0" fontId="0" fillId="0" borderId="0" xfId="0" applyAlignment="1">
      <alignment horizontal="left" vertical="center" wrapText="1"/>
    </xf>
    <xf numFmtId="0" fontId="0" fillId="2" borderId="1" xfId="0" applyFill="1" applyBorder="1" applyAlignment="1">
      <alignment horizontal="left"/>
    </xf>
    <xf numFmtId="0" fontId="0" fillId="2" borderId="3" xfId="0" applyFill="1" applyBorder="1"/>
    <xf numFmtId="0" fontId="7" fillId="0" borderId="9" xfId="0" applyFont="1" applyBorder="1" applyAlignment="1">
      <alignment horizontal="left"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2" borderId="2" xfId="0" applyFill="1" applyBorder="1" applyAlignment="1">
      <alignment horizontal="left"/>
    </xf>
    <xf numFmtId="0" fontId="1" fillId="3" borderId="35" xfId="0" applyFont="1" applyFill="1" applyBorder="1" applyAlignment="1">
      <alignment horizontal="center" vertical="center" wrapText="1"/>
    </xf>
    <xf numFmtId="0" fontId="12" fillId="0" borderId="9" xfId="0" applyFont="1" applyBorder="1" applyAlignment="1">
      <alignment vertical="center" wrapText="1"/>
    </xf>
    <xf numFmtId="0" fontId="0" fillId="0" borderId="0" xfId="0" applyAlignment="1">
      <alignment horizontal="center" vertical="center" wrapText="1"/>
    </xf>
    <xf numFmtId="0" fontId="1" fillId="2" borderId="39" xfId="0" applyFont="1" applyFill="1" applyBorder="1" applyAlignment="1">
      <alignment horizontal="center" vertical="center" wrapText="1"/>
    </xf>
    <xf numFmtId="0" fontId="12" fillId="0" borderId="9" xfId="0" applyFont="1" applyBorder="1" applyAlignment="1">
      <alignment horizontal="center" vertical="center" wrapText="1"/>
    </xf>
    <xf numFmtId="0" fontId="8" fillId="0" borderId="4" xfId="0" applyFont="1" applyBorder="1" applyAlignment="1">
      <alignment horizontal="left" vertical="center" wrapText="1"/>
    </xf>
    <xf numFmtId="0" fontId="1" fillId="3" borderId="5" xfId="0" applyFont="1" applyFill="1" applyBorder="1" applyAlignment="1">
      <alignment horizontal="center" vertical="center" wrapText="1"/>
    </xf>
    <xf numFmtId="0" fontId="1" fillId="5" borderId="26" xfId="0" applyFont="1" applyFill="1" applyBorder="1" applyAlignment="1">
      <alignment horizontal="right"/>
    </xf>
    <xf numFmtId="0" fontId="1" fillId="5" borderId="9" xfId="0" applyFont="1" applyFill="1" applyBorder="1" applyAlignment="1">
      <alignment horizontal="center"/>
    </xf>
    <xf numFmtId="0" fontId="1" fillId="5" borderId="21" xfId="0" applyFont="1" applyFill="1" applyBorder="1" applyAlignment="1">
      <alignment horizontal="center"/>
    </xf>
    <xf numFmtId="0" fontId="0" fillId="0" borderId="0" xfId="0" applyAlignment="1">
      <alignment vertical="center" wrapText="1"/>
    </xf>
    <xf numFmtId="0" fontId="1" fillId="5" borderId="40" xfId="0" applyFont="1" applyFill="1" applyBorder="1" applyAlignment="1">
      <alignment horizontal="right"/>
    </xf>
    <xf numFmtId="0" fontId="1" fillId="5" borderId="25" xfId="0" applyFont="1" applyFill="1" applyBorder="1" applyAlignment="1">
      <alignment horizontal="center"/>
    </xf>
    <xf numFmtId="0" fontId="1" fillId="5" borderId="22" xfId="0" applyFont="1" applyFill="1" applyBorder="1" applyAlignment="1">
      <alignment horizontal="center"/>
    </xf>
    <xf numFmtId="0" fontId="0" fillId="2" borderId="2" xfId="0" applyFill="1" applyBorder="1"/>
    <xf numFmtId="0" fontId="0" fillId="0" borderId="41" xfId="0" applyBorder="1" applyAlignment="1">
      <alignment vertical="center" wrapText="1"/>
    </xf>
    <xf numFmtId="0" fontId="0" fillId="0" borderId="0" xfId="0" applyAlignment="1">
      <alignment vertical="center"/>
    </xf>
    <xf numFmtId="0" fontId="19" fillId="2" borderId="2" xfId="0" applyFont="1" applyFill="1" applyBorder="1" applyAlignment="1">
      <alignment horizontal="center" vertical="center" wrapText="1"/>
    </xf>
    <xf numFmtId="0" fontId="20" fillId="2" borderId="3" xfId="0" applyFont="1" applyFill="1" applyBorder="1"/>
    <xf numFmtId="0" fontId="20" fillId="0" borderId="0" xfId="0" applyFont="1"/>
    <xf numFmtId="0" fontId="17" fillId="0" borderId="0" xfId="0" applyFont="1" applyAlignment="1">
      <alignment horizontal="center"/>
    </xf>
    <xf numFmtId="0" fontId="0" fillId="0" borderId="29" xfId="0"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30" xfId="0" applyBorder="1" applyAlignment="1">
      <alignmen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0" fillId="0" borderId="43" xfId="0" applyBorder="1" applyAlignment="1">
      <alignment vertical="center" wrapText="1"/>
    </xf>
    <xf numFmtId="0" fontId="24" fillId="0" borderId="0" xfId="0" applyFont="1"/>
    <xf numFmtId="0" fontId="25" fillId="0" borderId="0" xfId="0" applyFont="1" applyAlignment="1">
      <alignment horizontal="left"/>
    </xf>
    <xf numFmtId="0" fontId="24" fillId="0" borderId="0" xfId="0" applyFont="1" applyAlignment="1">
      <alignment horizontal="left"/>
    </xf>
    <xf numFmtId="0" fontId="1" fillId="3" borderId="36" xfId="0" applyFont="1" applyFill="1" applyBorder="1" applyAlignment="1">
      <alignment horizontal="center" vertical="center" wrapText="1"/>
    </xf>
    <xf numFmtId="0" fontId="25" fillId="0" borderId="0" xfId="0" applyFont="1" applyAlignment="1">
      <alignment horizont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44" xfId="0" applyFont="1" applyFill="1" applyBorder="1" applyAlignment="1">
      <alignment horizontal="center" vertical="center"/>
    </xf>
    <xf numFmtId="2" fontId="0" fillId="0" borderId="0" xfId="0" applyNumberFormat="1" applyAlignment="1">
      <alignment horizontal="right" vertical="top"/>
    </xf>
    <xf numFmtId="2" fontId="0" fillId="0" borderId="0" xfId="0" quotePrefix="1" applyNumberFormat="1" applyAlignment="1">
      <alignment horizontal="right" vertical="top"/>
    </xf>
    <xf numFmtId="49" fontId="0" fillId="0" borderId="0" xfId="0" applyNumberFormat="1" applyAlignment="1">
      <alignment wrapText="1"/>
    </xf>
    <xf numFmtId="15" fontId="8" fillId="0" borderId="33" xfId="0" applyNumberFormat="1" applyFont="1" applyBorder="1" applyAlignment="1">
      <alignment horizontal="left" vertical="center"/>
    </xf>
    <xf numFmtId="0" fontId="0" fillId="0" borderId="0" xfId="0" quotePrefix="1" applyNumberFormat="1" applyAlignment="1">
      <alignment vertical="top" wrapText="1"/>
    </xf>
    <xf numFmtId="14" fontId="0" fillId="0" borderId="0" xfId="0" applyNumberFormat="1" applyAlignment="1">
      <alignment vertical="top"/>
    </xf>
    <xf numFmtId="0" fontId="0" fillId="0" borderId="0" xfId="0" applyAlignment="1">
      <alignment vertical="top"/>
    </xf>
    <xf numFmtId="15" fontId="21" fillId="0" borderId="9" xfId="0" applyNumberFormat="1" applyFont="1" applyBorder="1" applyAlignment="1">
      <alignment horizontal="center" vertical="center" wrapText="1"/>
    </xf>
    <xf numFmtId="0" fontId="21" fillId="0" borderId="9" xfId="0" applyFont="1" applyBorder="1" applyAlignment="1">
      <alignment horizontal="center" vertical="center" wrapText="1"/>
    </xf>
    <xf numFmtId="0" fontId="3" fillId="0" borderId="9" xfId="0" applyFont="1" applyBorder="1" applyAlignment="1">
      <alignment horizontal="left" vertical="center" wrapText="1"/>
    </xf>
    <xf numFmtId="0" fontId="13" fillId="0" borderId="9" xfId="0" applyFont="1" applyBorder="1" applyAlignment="1">
      <alignment horizontal="left" vertical="center" wrapText="1"/>
    </xf>
    <xf numFmtId="0" fontId="1" fillId="5" borderId="25" xfId="0" applyFont="1" applyFill="1" applyBorder="1" applyAlignment="1">
      <alignment horizontal="left"/>
    </xf>
    <xf numFmtId="0" fontId="1" fillId="5" borderId="21" xfId="0" applyFont="1" applyFill="1" applyBorder="1" applyAlignment="1">
      <alignment horizontal="left"/>
    </xf>
    <xf numFmtId="0" fontId="26" fillId="6" borderId="20"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6" fillId="6" borderId="47" xfId="0" applyFont="1" applyFill="1" applyBorder="1" applyAlignment="1">
      <alignment horizontal="center" vertical="center" wrapText="1"/>
    </xf>
    <xf numFmtId="0" fontId="13" fillId="0" borderId="9" xfId="0" applyNumberFormat="1" applyFont="1" applyBorder="1" applyAlignment="1">
      <alignment horizontal="left" vertical="center" wrapText="1"/>
    </xf>
    <xf numFmtId="0" fontId="1" fillId="3" borderId="49"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7" fillId="0" borderId="51" xfId="0" applyFont="1" applyBorder="1" applyAlignment="1">
      <alignment horizontal="left" vertical="center" wrapText="1"/>
    </xf>
    <xf numFmtId="0" fontId="1" fillId="3" borderId="4" xfId="0" applyFont="1" applyFill="1" applyBorder="1" applyAlignment="1">
      <alignment horizontal="center" vertical="center" wrapText="1"/>
    </xf>
    <xf numFmtId="0" fontId="3" fillId="0" borderId="51" xfId="0" applyFont="1" applyBorder="1" applyAlignment="1">
      <alignment horizontal="left" vertical="center" wrapText="1"/>
    </xf>
    <xf numFmtId="0" fontId="4" fillId="0" borderId="21" xfId="0" applyFont="1" applyFill="1" applyBorder="1" applyAlignment="1">
      <alignment horizontal="center" vertical="center" wrapText="1"/>
    </xf>
    <xf numFmtId="0" fontId="3" fillId="0" borderId="9" xfId="0" applyFont="1" applyBorder="1" applyAlignment="1">
      <alignment horizontal="center" vertical="center" wrapText="1"/>
    </xf>
    <xf numFmtId="0" fontId="8" fillId="0" borderId="50" xfId="0" applyFont="1" applyBorder="1" applyAlignment="1">
      <alignment vertical="center" wrapText="1"/>
    </xf>
    <xf numFmtId="0" fontId="4" fillId="0" borderId="53"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1" fillId="4" borderId="51" xfId="0" applyFont="1" applyFill="1" applyBorder="1" applyAlignment="1">
      <alignment horizontal="center" vertical="center" wrapText="1"/>
    </xf>
    <xf numFmtId="15" fontId="3" fillId="0" borderId="9" xfId="0" applyNumberFormat="1" applyFont="1" applyBorder="1" applyAlignment="1">
      <alignment horizontal="right" vertical="center" wrapText="1" indent="1"/>
    </xf>
    <xf numFmtId="0" fontId="3" fillId="0" borderId="51" xfId="0" applyFont="1" applyBorder="1" applyAlignment="1">
      <alignment horizontal="right" vertical="center" wrapText="1" indent="1"/>
    </xf>
    <xf numFmtId="15" fontId="3" fillId="0" borderId="51" xfId="0" applyNumberFormat="1" applyFont="1" applyBorder="1" applyAlignment="1">
      <alignment horizontal="right" vertical="center" wrapText="1" indent="1"/>
    </xf>
    <xf numFmtId="15" fontId="13" fillId="0" borderId="9" xfId="0" applyNumberFormat="1" applyFont="1" applyBorder="1" applyAlignment="1">
      <alignment horizontal="center" vertical="center" wrapText="1"/>
    </xf>
    <xf numFmtId="15" fontId="21" fillId="0" borderId="11" xfId="0" applyNumberFormat="1" applyFont="1" applyFill="1" applyBorder="1" applyAlignment="1">
      <alignment horizontal="center" vertical="center" wrapText="1"/>
    </xf>
    <xf numFmtId="0" fontId="21" fillId="0" borderId="51" xfId="0" applyFont="1" applyBorder="1" applyAlignment="1">
      <alignment horizontal="center" vertical="center" wrapText="1"/>
    </xf>
    <xf numFmtId="15" fontId="21" fillId="0" borderId="51" xfId="0" applyNumberFormat="1" applyFont="1" applyBorder="1" applyAlignment="1">
      <alignment horizontal="center" vertical="center" wrapText="1"/>
    </xf>
    <xf numFmtId="164" fontId="7" fillId="0" borderId="26" xfId="0" applyNumberFormat="1" applyFont="1" applyBorder="1" applyAlignment="1">
      <alignment horizontal="right" vertical="center" wrapText="1" indent="1"/>
    </xf>
    <xf numFmtId="164" fontId="7" fillId="0" borderId="52" xfId="0" applyNumberFormat="1" applyFont="1" applyBorder="1" applyAlignment="1">
      <alignment horizontal="right" vertical="center" wrapText="1" indent="1"/>
    </xf>
    <xf numFmtId="15" fontId="8" fillId="0" borderId="55" xfId="0" applyNumberFormat="1" applyFont="1" applyBorder="1" applyAlignment="1">
      <alignment horizontal="left" vertical="center" wrapText="1"/>
    </xf>
    <xf numFmtId="164" fontId="13" fillId="0" borderId="52" xfId="0" applyNumberFormat="1" applyFont="1" applyBorder="1" applyAlignment="1">
      <alignment horizontal="right" vertical="center" wrapText="1" indent="1"/>
    </xf>
    <xf numFmtId="0" fontId="21" fillId="0" borderId="11" xfId="0" applyFont="1" applyFill="1" applyBorder="1" applyAlignment="1">
      <alignment vertical="center" wrapText="1"/>
    </xf>
    <xf numFmtId="0" fontId="21" fillId="0" borderId="51" xfId="0" applyFont="1" applyBorder="1" applyAlignment="1">
      <alignment vertical="center" wrapText="1"/>
    </xf>
    <xf numFmtId="0" fontId="21" fillId="0" borderId="9" xfId="0" applyFont="1" applyBorder="1" applyAlignment="1">
      <alignment vertical="center" wrapText="1"/>
    </xf>
    <xf numFmtId="0" fontId="0" fillId="0" borderId="0" xfId="0" quotePrefix="1"/>
    <xf numFmtId="15" fontId="3" fillId="0" borderId="26" xfId="0" applyNumberFormat="1" applyFont="1" applyBorder="1" applyAlignment="1">
      <alignment horizontal="right" vertical="center" wrapText="1" indent="1"/>
    </xf>
    <xf numFmtId="15" fontId="3" fillId="0" borderId="21" xfId="0" applyNumberFormat="1" applyFont="1" applyBorder="1" applyAlignment="1">
      <alignment horizontal="right" vertical="center" wrapText="1" indent="1"/>
    </xf>
    <xf numFmtId="0" fontId="21" fillId="0" borderId="21" xfId="0" applyFont="1" applyBorder="1" applyAlignment="1">
      <alignment vertical="center" wrapText="1"/>
    </xf>
    <xf numFmtId="15" fontId="21" fillId="0" borderId="11" xfId="0" applyNumberFormat="1" applyFont="1" applyFill="1" applyBorder="1" applyAlignment="1">
      <alignment horizontal="right" vertical="center" wrapText="1" indent="1"/>
    </xf>
    <xf numFmtId="0" fontId="21" fillId="0" borderId="11" xfId="0" applyFont="1" applyFill="1" applyBorder="1" applyAlignment="1">
      <alignment horizontal="left" vertical="center" wrapText="1"/>
    </xf>
    <xf numFmtId="164" fontId="21" fillId="0" borderId="15" xfId="0" applyNumberFormat="1" applyFont="1" applyFill="1" applyBorder="1" applyAlignment="1">
      <alignment horizontal="right" vertical="center" wrapText="1" indent="1"/>
    </xf>
    <xf numFmtId="0" fontId="0" fillId="0" borderId="0" xfId="0" applyNumberFormat="1" applyAlignment="1">
      <alignment vertical="top" wrapText="1"/>
    </xf>
    <xf numFmtId="0" fontId="21" fillId="0" borderId="11" xfId="0" applyFont="1" applyFill="1" applyBorder="1" applyAlignment="1">
      <alignment horizontal="center" vertical="center" wrapText="1"/>
    </xf>
    <xf numFmtId="0" fontId="21" fillId="0" borderId="11" xfId="0" applyNumberFormat="1" applyFont="1" applyFill="1" applyBorder="1" applyAlignment="1">
      <alignment horizontal="left" vertical="center" wrapText="1"/>
    </xf>
    <xf numFmtId="0" fontId="21" fillId="0" borderId="9" xfId="0" applyFont="1" applyFill="1" applyBorder="1" applyAlignment="1">
      <alignment horizontal="center" vertical="center" wrapText="1"/>
    </xf>
    <xf numFmtId="0" fontId="13" fillId="0" borderId="9" xfId="0" applyFont="1" applyBorder="1" applyAlignment="1">
      <alignment vertical="center" wrapText="1"/>
    </xf>
    <xf numFmtId="15" fontId="21" fillId="0" borderId="15" xfId="0" applyNumberFormat="1" applyFont="1" applyFill="1" applyBorder="1" applyAlignment="1">
      <alignment horizontal="center" vertical="center" wrapText="1"/>
    </xf>
    <xf numFmtId="15" fontId="29" fillId="0" borderId="26" xfId="0" applyNumberFormat="1" applyFont="1" applyBorder="1" applyAlignment="1">
      <alignment horizontal="center" vertical="center" wrapText="1"/>
    </xf>
    <xf numFmtId="15" fontId="21" fillId="0" borderId="26" xfId="0" applyNumberFormat="1" applyFont="1" applyBorder="1" applyAlignment="1">
      <alignment horizontal="center" vertical="center" wrapText="1"/>
    </xf>
    <xf numFmtId="0" fontId="0" fillId="3" borderId="49" xfId="0" applyFill="1" applyBorder="1" applyAlignment="1">
      <alignment vertical="center" wrapText="1"/>
    </xf>
    <xf numFmtId="0" fontId="17" fillId="3" borderId="27" xfId="0" applyFont="1" applyFill="1" applyBorder="1" applyAlignment="1">
      <alignment horizontal="center" vertical="center" wrapText="1"/>
    </xf>
    <xf numFmtId="0" fontId="21" fillId="0" borderId="9" xfId="0" applyFont="1" applyBorder="1" applyAlignment="1">
      <alignment horizontal="left" vertical="center" wrapText="1"/>
    </xf>
    <xf numFmtId="0" fontId="21" fillId="0" borderId="9" xfId="0" applyNumberFormat="1" applyFont="1" applyBorder="1" applyAlignment="1">
      <alignment horizontal="left" vertical="center" wrapText="1"/>
    </xf>
    <xf numFmtId="0" fontId="21" fillId="0" borderId="26" xfId="0" applyFont="1" applyBorder="1" applyAlignment="1">
      <alignment horizontal="center" vertical="center" wrapText="1"/>
    </xf>
    <xf numFmtId="0" fontId="30" fillId="0" borderId="48" xfId="0" applyFont="1" applyBorder="1" applyAlignment="1">
      <alignment horizontal="center" vertical="center"/>
    </xf>
    <xf numFmtId="0" fontId="4" fillId="0" borderId="21" xfId="0" applyFont="1" applyBorder="1" applyAlignment="1">
      <alignment horizontal="center" vertical="center"/>
    </xf>
    <xf numFmtId="0" fontId="30" fillId="0" borderId="21" xfId="0" applyFont="1" applyBorder="1" applyAlignment="1">
      <alignment horizontal="center" vertical="center"/>
    </xf>
    <xf numFmtId="0" fontId="31" fillId="0" borderId="0" xfId="0" applyFont="1" applyAlignment="1">
      <alignment wrapText="1"/>
    </xf>
    <xf numFmtId="0" fontId="32" fillId="0" borderId="0" xfId="0" applyFont="1" applyAlignment="1">
      <alignment wrapText="1"/>
    </xf>
    <xf numFmtId="0" fontId="34" fillId="0" borderId="0" xfId="0" applyFont="1" applyAlignment="1">
      <alignment wrapText="1"/>
    </xf>
    <xf numFmtId="0" fontId="0" fillId="0" borderId="0" xfId="0" applyAlignment="1">
      <alignment wrapText="1"/>
    </xf>
    <xf numFmtId="15" fontId="8" fillId="0" borderId="33" xfId="0" applyNumberFormat="1" applyFont="1" applyBorder="1" applyAlignment="1">
      <alignment horizontal="center" vertical="center" wrapText="1"/>
    </xf>
    <xf numFmtId="0" fontId="21" fillId="7" borderId="9" xfId="0" applyFont="1" applyFill="1" applyBorder="1" applyAlignment="1">
      <alignment horizontal="left" vertical="center" wrapText="1"/>
    </xf>
    <xf numFmtId="0" fontId="21" fillId="7" borderId="9" xfId="0" applyFont="1" applyFill="1" applyBorder="1" applyAlignment="1">
      <alignment horizontal="center" vertical="center" wrapText="1"/>
    </xf>
    <xf numFmtId="0" fontId="21" fillId="7" borderId="9" xfId="0" applyFont="1" applyFill="1" applyBorder="1" applyAlignment="1">
      <alignment vertical="center" wrapText="1"/>
    </xf>
    <xf numFmtId="15" fontId="21" fillId="7" borderId="9" xfId="0" applyNumberFormat="1" applyFont="1" applyFill="1" applyBorder="1" applyAlignment="1">
      <alignment horizontal="center" vertical="center" wrapText="1"/>
    </xf>
    <xf numFmtId="0" fontId="21" fillId="0" borderId="9"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Border="1" applyAlignment="1">
      <alignment horizontal="left" vertical="center" wrapText="1"/>
    </xf>
    <xf numFmtId="0" fontId="1" fillId="0" borderId="34" xfId="0" applyFont="1"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1" fillId="0" borderId="42" xfId="0" applyFont="1" applyBorder="1" applyAlignment="1">
      <alignment vertical="center" wrapText="1"/>
    </xf>
    <xf numFmtId="0" fontId="0" fillId="0" borderId="43" xfId="0" applyBorder="1" applyAlignment="1">
      <alignment vertical="center" wrapText="1"/>
    </xf>
    <xf numFmtId="0" fontId="1" fillId="0" borderId="29" xfId="0" applyFont="1" applyBorder="1" applyAlignment="1">
      <alignment vertical="center" wrapText="1"/>
    </xf>
    <xf numFmtId="0" fontId="0" fillId="0" borderId="0" xfId="0" applyBorder="1" applyAlignment="1">
      <alignment vertical="center" wrapText="1"/>
    </xf>
    <xf numFmtId="0" fontId="0" fillId="0" borderId="30" xfId="0" applyBorder="1" applyAlignment="1">
      <alignment vertical="center" wrapText="1"/>
    </xf>
    <xf numFmtId="0" fontId="8" fillId="0" borderId="4" xfId="0" applyFont="1" applyBorder="1" applyAlignment="1">
      <alignment vertical="center" wrapText="1"/>
    </xf>
    <xf numFmtId="0" fontId="9" fillId="0" borderId="2" xfId="0" applyFont="1" applyBorder="1" applyAlignment="1">
      <alignment vertical="center" wrapText="1"/>
    </xf>
    <xf numFmtId="0" fontId="0" fillId="0" borderId="34" xfId="0"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0" fontId="15" fillId="0" borderId="18" xfId="0" applyFont="1" applyBorder="1" applyAlignment="1">
      <alignment horizontal="left" vertical="center" wrapText="1"/>
    </xf>
    <xf numFmtId="0" fontId="15" fillId="0" borderId="17" xfId="0" applyFont="1" applyBorder="1" applyAlignment="1">
      <alignment horizontal="left" vertical="center" wrapText="1"/>
    </xf>
    <xf numFmtId="0" fontId="15" fillId="0" borderId="19" xfId="0" applyFont="1" applyBorder="1" applyAlignment="1">
      <alignment horizontal="left" vertical="center" wrapText="1"/>
    </xf>
    <xf numFmtId="0" fontId="0" fillId="0" borderId="45" xfId="0" applyBorder="1" applyAlignment="1">
      <alignment vertical="center" wrapText="1"/>
    </xf>
    <xf numFmtId="0" fontId="0" fillId="0" borderId="16" xfId="0" applyBorder="1" applyAlignment="1">
      <alignment vertical="center" wrapText="1"/>
    </xf>
    <xf numFmtId="0" fontId="0" fillId="0" borderId="46" xfId="0" applyBorder="1" applyAlignment="1">
      <alignment vertical="center" wrapText="1"/>
    </xf>
    <xf numFmtId="0" fontId="10" fillId="0" borderId="31" xfId="0" applyFont="1" applyBorder="1" applyAlignment="1">
      <alignment vertical="center" wrapText="1"/>
    </xf>
    <xf numFmtId="0" fontId="1" fillId="0" borderId="27" xfId="0" applyFont="1" applyBorder="1" applyAlignment="1">
      <alignment vertical="center" wrapText="1"/>
    </xf>
    <xf numFmtId="0" fontId="1" fillId="0" borderId="32" xfId="0" applyFont="1" applyBorder="1" applyAlignment="1">
      <alignment vertical="center" wrapText="1"/>
    </xf>
    <xf numFmtId="0" fontId="1" fillId="0" borderId="31" xfId="0" applyFont="1" applyBorder="1" applyAlignment="1">
      <alignment vertical="center" wrapText="1"/>
    </xf>
    <xf numFmtId="0" fontId="1" fillId="0" borderId="28"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1" xfId="0" applyBorder="1" applyAlignment="1">
      <alignment horizontal="left" vertical="center" wrapText="1"/>
    </xf>
    <xf numFmtId="0" fontId="5" fillId="0" borderId="43" xfId="0" applyFont="1" applyBorder="1" applyAlignment="1">
      <alignment horizontal="center"/>
    </xf>
    <xf numFmtId="0" fontId="0" fillId="0" borderId="43" xfId="0" applyBorder="1" applyAlignment="1">
      <alignment horizontal="center"/>
    </xf>
    <xf numFmtId="0" fontId="2" fillId="2" borderId="2" xfId="0" applyFont="1" applyFill="1" applyBorder="1" applyAlignment="1">
      <alignment horizontal="center" vertical="center" wrapText="1"/>
    </xf>
    <xf numFmtId="0" fontId="8" fillId="0" borderId="50" xfId="0" applyFont="1" applyBorder="1" applyAlignment="1">
      <alignment horizontal="left" vertical="center" wrapText="1"/>
    </xf>
    <xf numFmtId="0" fontId="0" fillId="0" borderId="54" xfId="0" applyBorder="1" applyAlignment="1">
      <alignment vertical="center" wrapText="1"/>
    </xf>
    <xf numFmtId="0" fontId="1" fillId="2" borderId="2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43" xfId="0" applyBorder="1" applyAlignment="1"/>
    <xf numFmtId="0" fontId="5" fillId="0" borderId="0" xfId="0" applyFont="1" applyAlignment="1">
      <alignment horizontal="center"/>
    </xf>
    <xf numFmtId="0" fontId="0" fillId="0" borderId="0" xfId="0" applyAlignment="1">
      <alignment horizontal="center"/>
    </xf>
    <xf numFmtId="0" fontId="1" fillId="2" borderId="17"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0" fillId="0" borderId="2" xfId="0" applyBorder="1" applyAlignment="1"/>
    <xf numFmtId="0" fontId="8" fillId="0" borderId="4" xfId="0" applyFont="1" applyBorder="1" applyAlignment="1">
      <alignment horizontal="left" vertical="center"/>
    </xf>
    <xf numFmtId="0" fontId="0" fillId="0" borderId="2" xfId="0" applyBorder="1" applyAlignment="1">
      <alignment vertical="center"/>
    </xf>
    <xf numFmtId="0" fontId="0" fillId="0" borderId="37" xfId="0" applyBorder="1" applyAlignment="1">
      <alignment vertical="center"/>
    </xf>
    <xf numFmtId="0" fontId="0" fillId="0" borderId="0" xfId="0" applyFont="1" applyBorder="1" applyAlignment="1">
      <alignment horizontal="left" vertical="center" wrapText="1"/>
    </xf>
    <xf numFmtId="0" fontId="0" fillId="0" borderId="7" xfId="0" applyFont="1" applyBorder="1" applyAlignment="1">
      <alignment horizontal="left"/>
    </xf>
    <xf numFmtId="0" fontId="24"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cellXfs>
  <cellStyles count="2">
    <cellStyle name="Normal" xfId="0" builtinId="0"/>
    <cellStyle name="Normal 2" xfId="1"/>
  </cellStyles>
  <dxfs count="45">
    <dxf>
      <font>
        <b val="0"/>
        <i/>
        <strike val="0"/>
        <condense val="0"/>
        <extend val="0"/>
        <outline val="0"/>
        <shadow val="0"/>
        <u val="none"/>
        <vertAlign val="baseline"/>
        <sz val="10"/>
        <color auto="1"/>
        <name val="Calibri"/>
        <scheme val="minor"/>
      </font>
      <numFmt numFmtId="20" formatCode="d\-mmm\-yy"/>
      <alignment horizontal="center" vertical="center" textRotation="0" wrapText="1" relative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7033"/>
        <name val="Calibri"/>
        <scheme val="minor"/>
      </font>
      <numFmt numFmtId="0" formatCode="General"/>
      <alignment horizontal="left"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0"/>
        <color rgb="FF007033"/>
        <name val="Calibri"/>
        <scheme val="minor"/>
      </font>
      <alignment horizontal="general"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0"/>
        <color rgb="FF007033"/>
        <name val="Calibri"/>
        <scheme val="minor"/>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0"/>
        <color rgb="FF007033"/>
        <name val="Calibri"/>
        <scheme val="minor"/>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7033"/>
        <name val="Calibri"/>
        <scheme val="minor"/>
      </font>
      <numFmt numFmtId="20" formatCode="d\-mmm\-yy"/>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7033"/>
        <name val="Calibri"/>
        <scheme val="minor"/>
      </font>
      <alignment horizontal="general"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7033"/>
        <name val="Calibri"/>
        <scheme val="minor"/>
      </font>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0"/>
        <name val="Calibri"/>
        <scheme val="minor"/>
      </font>
      <alignment horizontal="center" vertical="center" textRotation="0" wrapText="0" indent="0" justifyLastLine="0" shrinkToFit="0" readingOrder="0"/>
      <border diagonalUp="0" diagonalDown="0" outline="0">
        <left/>
        <right style="thin">
          <color indexed="64"/>
        </right>
        <top/>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0000"/>
        </patternFill>
      </fill>
    </dxf>
    <dxf>
      <fill>
        <patternFill>
          <bgColor rgb="FFFFFF00"/>
        </patternFill>
      </fill>
    </dxf>
    <dxf>
      <fill>
        <patternFill>
          <bgColor rgb="FF00B050"/>
        </patternFill>
      </fill>
    </dxf>
    <dxf>
      <font>
        <b val="0"/>
        <i/>
        <strike val="0"/>
        <condense val="0"/>
        <extend val="0"/>
        <outline val="0"/>
        <shadow val="0"/>
        <u val="none"/>
        <vertAlign val="baseline"/>
        <sz val="10"/>
        <color theme="1"/>
        <name val="Calibri"/>
        <scheme val="minor"/>
      </font>
      <numFmt numFmtId="164" formatCode="[$-409]d\-mmm\-yy;@"/>
      <alignment horizontal="right" vertical="center" textRotation="0" wrapText="1" indent="1"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20" formatCode="d\-mmm\-yy"/>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0"/>
        <color theme="1"/>
        <name val="Calibri"/>
        <scheme val="minor"/>
      </font>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20" formatCode="d\-mmm\-yy"/>
      <alignment horizontal="right" vertical="center" textRotation="0" wrapText="1" 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general" vertical="center" textRotation="0" wrapText="1" relative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relative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20" formatCode="d\-mmm\-yy"/>
      <alignment horizontal="right" vertical="center" textRotation="0" wrapText="1" indent="1"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rgb="FFCCFFFF"/>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007033"/>
      <color rgb="FFFFFFCC"/>
      <color rgb="FFCC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8" name="Table8" displayName="Table8" ref="A3:H18" totalsRowShown="0" headerRowDxfId="42" headerRowBorderDxfId="41" tableBorderDxfId="40">
  <autoFilter ref="A3:H18"/>
  <tableColumns count="8">
    <tableColumn id="1" name="Issue No." dataDxfId="39">
      <calculatedColumnFormula>ROW(A1)</calculatedColumnFormula>
    </tableColumn>
    <tableColumn id="2" name="Date Identified" dataDxfId="38"/>
    <tableColumn id="3" name="Issue or Action Summary" dataDxfId="37"/>
    <tableColumn id="4" name="Action_x000a_Assigned to" dataDxfId="36"/>
    <tableColumn id="5" name="Due Date" dataDxfId="35"/>
    <tableColumn id="6" name="Notes and Corrective Action" dataDxfId="34"/>
    <tableColumn id="7" name="Status " dataDxfId="33"/>
    <tableColumn id="8" name="Date Closed" dataDxfId="32"/>
  </tableColumns>
  <tableStyleInfo showFirstColumn="0" showLastColumn="0" showRowStripes="1" showColumnStripes="0"/>
</table>
</file>

<file path=xl/tables/table2.xml><?xml version="1.0" encoding="utf-8"?>
<table xmlns="http://schemas.openxmlformats.org/spreadsheetml/2006/main" id="9" name="Table9" displayName="Table9" ref="A3:M19" totalsRowShown="0" headerRowBorderDxfId="14" tableBorderDxfId="13">
  <autoFilter ref="A3:M19"/>
  <tableColumns count="13">
    <tableColumn id="1" name="Risk ID No." dataDxfId="12">
      <calculatedColumnFormula>ROW(A1)</calculatedColumnFormula>
    </tableColumn>
    <tableColumn id="2" name="Risk Description" dataDxfId="11"/>
    <tableColumn id="3" name="Consequence" dataDxfId="10"/>
    <tableColumn id="4" name="Likelihood" dataDxfId="9"/>
    <tableColumn id="5" name="Risk Level" dataDxfId="8">
      <calculatedColumnFormula>IF(OR(ISBLANK($C4),ISBLANK($D4)),"",IF(OR(AND($C4=$O$2,OR($D4=$P$2,$D4=$P$3,$D4=$P$4)),AND($C4=$O$3,OR($D4=$P$2,$D4=$P$3)),AND($C4=$O$4,$D4=$P$2)),"High",IF(OR($D4=$P$6,AND($C4=$O$6,$D4&lt;&gt;$P$2), AND($C4=$O$5,OR($D4=$P$4,$D4=$P$5))),"Low", "Medium")))</calculatedColumnFormula>
    </tableColumn>
    <tableColumn id="6" name="Risk Owner" dataDxfId="7"/>
    <tableColumn id="7" name="Date Identified" dataDxfId="6"/>
    <tableColumn id="8" name="Column1" dataDxfId="5"/>
    <tableColumn id="9" name="Column2" dataDxfId="4"/>
    <tableColumn id="10" name="Column3" dataDxfId="3"/>
    <tableColumn id="11" name="Risk Status" dataDxfId="2"/>
    <tableColumn id="12" name="Status" dataDxfId="1"/>
    <tableColumn id="13" name="Date Clos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abSelected="1" zoomScaleNormal="100" workbookViewId="0">
      <selection activeCell="J5" sqref="J5"/>
    </sheetView>
  </sheetViews>
  <sheetFormatPr defaultRowHeight="15" x14ac:dyDescent="0.25"/>
  <cols>
    <col min="1" max="1" width="9.7109375" customWidth="1"/>
    <col min="2" max="2" width="24.7109375" customWidth="1"/>
    <col min="3" max="3" width="10.7109375" customWidth="1"/>
    <col min="4" max="5" width="12.7109375" customWidth="1"/>
    <col min="6" max="6" width="9.7109375" customWidth="1"/>
    <col min="7" max="7" width="15.85546875" customWidth="1"/>
  </cols>
  <sheetData>
    <row r="1" spans="1:7" ht="30" customHeight="1" thickBot="1" x14ac:dyDescent="0.3">
      <c r="A1" s="126" t="s">
        <v>29</v>
      </c>
      <c r="B1" s="127"/>
      <c r="C1" s="127"/>
      <c r="D1" s="127"/>
      <c r="E1" s="127"/>
      <c r="F1" s="127"/>
      <c r="G1" s="128"/>
    </row>
    <row r="2" spans="1:7" ht="49.5" customHeight="1" thickBot="1" x14ac:dyDescent="0.3">
      <c r="A2" s="10" t="s">
        <v>0</v>
      </c>
      <c r="B2" s="18" t="s">
        <v>144</v>
      </c>
      <c r="C2" s="11" t="s">
        <v>1</v>
      </c>
      <c r="D2" s="142" t="s">
        <v>143</v>
      </c>
      <c r="E2" s="143"/>
      <c r="F2" s="11" t="s">
        <v>2</v>
      </c>
      <c r="G2" s="120">
        <v>41236</v>
      </c>
    </row>
    <row r="3" spans="1:7" ht="47.25" customHeight="1" x14ac:dyDescent="0.25">
      <c r="A3" s="150" t="s">
        <v>130</v>
      </c>
      <c r="B3" s="151"/>
      <c r="C3" s="151"/>
      <c r="D3" s="151"/>
      <c r="E3" s="151"/>
      <c r="F3" s="151"/>
      <c r="G3" s="152"/>
    </row>
    <row r="4" spans="1:7" ht="24" customHeight="1" x14ac:dyDescent="0.25">
      <c r="A4" s="134" t="s">
        <v>30</v>
      </c>
      <c r="B4" s="135"/>
      <c r="C4" s="135"/>
      <c r="D4" s="135"/>
      <c r="E4" s="135"/>
      <c r="F4" s="135"/>
      <c r="G4" s="136"/>
    </row>
    <row r="5" spans="1:7" ht="409.5" customHeight="1" x14ac:dyDescent="0.25">
      <c r="A5" s="134" t="s">
        <v>145</v>
      </c>
      <c r="B5" s="135"/>
      <c r="C5" s="135"/>
      <c r="D5" s="135"/>
      <c r="E5" s="135"/>
      <c r="F5" s="135"/>
      <c r="G5" s="136"/>
    </row>
    <row r="6" spans="1:7" ht="19.5" customHeight="1" x14ac:dyDescent="0.25">
      <c r="A6" s="137" t="s">
        <v>31</v>
      </c>
      <c r="B6" s="138"/>
      <c r="C6" s="41"/>
      <c r="D6" s="41"/>
      <c r="E6" s="41"/>
      <c r="F6" s="41"/>
      <c r="G6" s="28"/>
    </row>
    <row r="7" spans="1:7" ht="23.25" customHeight="1" x14ac:dyDescent="0.25">
      <c r="A7" s="139" t="s">
        <v>127</v>
      </c>
      <c r="B7" s="140"/>
      <c r="C7" s="140"/>
      <c r="D7" s="140"/>
      <c r="E7" s="140"/>
      <c r="F7" s="140"/>
      <c r="G7" s="141"/>
    </row>
    <row r="8" spans="1:7" ht="120.75" customHeight="1" x14ac:dyDescent="0.25">
      <c r="A8" s="139" t="s">
        <v>131</v>
      </c>
      <c r="B8" s="140"/>
      <c r="C8" s="140"/>
      <c r="D8" s="140"/>
      <c r="E8" s="140"/>
      <c r="F8" s="140"/>
      <c r="G8" s="141"/>
    </row>
    <row r="9" spans="1:7" ht="33" customHeight="1" x14ac:dyDescent="0.25">
      <c r="A9" s="144" t="s">
        <v>67</v>
      </c>
      <c r="B9" s="145"/>
      <c r="C9" s="145"/>
      <c r="D9" s="145"/>
      <c r="E9" s="145"/>
      <c r="F9" s="145"/>
      <c r="G9" s="146"/>
    </row>
    <row r="10" spans="1:7" ht="60.75" customHeight="1" x14ac:dyDescent="0.25">
      <c r="A10" s="129" t="s">
        <v>117</v>
      </c>
      <c r="B10" s="130"/>
      <c r="C10" s="130"/>
      <c r="D10" s="130"/>
      <c r="E10" s="130"/>
      <c r="F10" s="130"/>
      <c r="G10" s="131"/>
    </row>
    <row r="11" spans="1:7" ht="99.75" customHeight="1" x14ac:dyDescent="0.25">
      <c r="A11" s="147" t="s">
        <v>134</v>
      </c>
      <c r="B11" s="148"/>
      <c r="C11" s="148"/>
      <c r="D11" s="148"/>
      <c r="E11" s="148"/>
      <c r="F11" s="148"/>
      <c r="G11" s="149"/>
    </row>
    <row r="12" spans="1:7" ht="91.5" customHeight="1" x14ac:dyDescent="0.25">
      <c r="A12" s="129" t="s">
        <v>133</v>
      </c>
      <c r="B12" s="130"/>
      <c r="C12" s="130"/>
      <c r="D12" s="130"/>
      <c r="E12" s="130"/>
      <c r="F12" s="130"/>
      <c r="G12" s="131"/>
    </row>
    <row r="13" spans="1:7" ht="69" customHeight="1" x14ac:dyDescent="0.25">
      <c r="A13" s="129" t="s">
        <v>116</v>
      </c>
      <c r="B13" s="132"/>
      <c r="C13" s="132"/>
      <c r="D13" s="132"/>
      <c r="E13" s="132"/>
      <c r="F13" s="132"/>
      <c r="G13" s="133"/>
    </row>
    <row r="14" spans="1:7" ht="22.5" customHeight="1" x14ac:dyDescent="0.25">
      <c r="A14" s="160" t="s">
        <v>106</v>
      </c>
      <c r="B14" s="161"/>
      <c r="C14" s="161"/>
      <c r="D14" s="161"/>
      <c r="E14" s="161"/>
      <c r="F14" s="161"/>
      <c r="G14" s="162"/>
    </row>
    <row r="15" spans="1:7" x14ac:dyDescent="0.25">
      <c r="A15" s="34"/>
      <c r="B15" s="35" t="s">
        <v>21</v>
      </c>
      <c r="C15" s="36">
        <f>Issues!F23</f>
        <v>1</v>
      </c>
      <c r="D15" s="37"/>
      <c r="E15" s="37"/>
      <c r="F15" s="37"/>
      <c r="G15" s="38"/>
    </row>
    <row r="16" spans="1:7" x14ac:dyDescent="0.25">
      <c r="A16" s="34"/>
      <c r="B16" s="39" t="s">
        <v>20</v>
      </c>
      <c r="C16" s="40">
        <f>Issues!F24</f>
        <v>1</v>
      </c>
      <c r="D16" s="37"/>
      <c r="E16" s="37"/>
      <c r="F16" s="37"/>
      <c r="G16" s="38"/>
    </row>
    <row r="17" spans="1:7" x14ac:dyDescent="0.25">
      <c r="A17" s="34"/>
      <c r="B17" s="35" t="s">
        <v>15</v>
      </c>
      <c r="C17" s="36">
        <f>Issues!F25</f>
        <v>2</v>
      </c>
      <c r="D17" s="37"/>
      <c r="E17" s="37"/>
      <c r="F17" s="37"/>
      <c r="G17" s="38"/>
    </row>
    <row r="18" spans="1:7" ht="61.5" customHeight="1" thickBot="1" x14ac:dyDescent="0.3">
      <c r="A18" s="153" t="s">
        <v>46</v>
      </c>
      <c r="B18" s="154"/>
      <c r="C18" s="154"/>
      <c r="D18" s="154"/>
      <c r="E18" s="154"/>
      <c r="F18" s="154"/>
      <c r="G18" s="155"/>
    </row>
    <row r="19" spans="1:7" ht="19.5" customHeight="1" x14ac:dyDescent="0.25">
      <c r="A19" s="157" t="s">
        <v>39</v>
      </c>
      <c r="B19" s="158"/>
      <c r="C19" s="158"/>
      <c r="D19" s="158"/>
      <c r="E19" s="158"/>
      <c r="F19" s="158"/>
      <c r="G19" s="159"/>
    </row>
    <row r="20" spans="1:7" x14ac:dyDescent="0.25">
      <c r="A20" s="34"/>
      <c r="B20" s="35" t="s">
        <v>25</v>
      </c>
      <c r="C20" s="36">
        <f>Risks!K23</f>
        <v>9</v>
      </c>
      <c r="D20" s="37"/>
      <c r="E20" s="37"/>
      <c r="F20" s="37"/>
      <c r="G20" s="38"/>
    </row>
    <row r="21" spans="1:7" x14ac:dyDescent="0.25">
      <c r="A21" s="34"/>
      <c r="B21" s="39" t="s">
        <v>26</v>
      </c>
      <c r="C21" s="40">
        <f>Risks!K24</f>
        <v>2</v>
      </c>
      <c r="D21" s="37"/>
      <c r="E21" s="37"/>
      <c r="F21" s="37"/>
      <c r="G21" s="38"/>
    </row>
    <row r="22" spans="1:7" ht="15" customHeight="1" x14ac:dyDescent="0.25">
      <c r="A22" s="34"/>
      <c r="B22" s="35" t="s">
        <v>27</v>
      </c>
      <c r="C22" s="36">
        <f>Risks!K25</f>
        <v>11</v>
      </c>
      <c r="D22" s="37"/>
      <c r="E22" s="37"/>
      <c r="F22" s="37"/>
      <c r="G22" s="38"/>
    </row>
    <row r="23" spans="1:7" ht="56.25" customHeight="1" thickBot="1" x14ac:dyDescent="0.3">
      <c r="A23" s="156" t="s">
        <v>47</v>
      </c>
      <c r="B23" s="154"/>
      <c r="C23" s="154"/>
      <c r="D23" s="154"/>
      <c r="E23" s="154"/>
      <c r="F23" s="154"/>
      <c r="G23" s="155"/>
    </row>
    <row r="24" spans="1:7" x14ac:dyDescent="0.25">
      <c r="A24" s="29"/>
      <c r="B24" s="29"/>
      <c r="C24" s="29"/>
      <c r="D24" s="29"/>
      <c r="E24" s="29"/>
      <c r="F24" s="29"/>
      <c r="G24" s="29"/>
    </row>
  </sheetData>
  <mergeCells count="17">
    <mergeCell ref="A18:G18"/>
    <mergeCell ref="A23:G23"/>
    <mergeCell ref="A19:G19"/>
    <mergeCell ref="A14:G14"/>
    <mergeCell ref="A1:G1"/>
    <mergeCell ref="A12:G12"/>
    <mergeCell ref="A13:G13"/>
    <mergeCell ref="A5:G5"/>
    <mergeCell ref="A6:B6"/>
    <mergeCell ref="A8:G8"/>
    <mergeCell ref="A7:G7"/>
    <mergeCell ref="D2:E2"/>
    <mergeCell ref="A4:G4"/>
    <mergeCell ref="A9:G9"/>
    <mergeCell ref="A10:G10"/>
    <mergeCell ref="A11:G11"/>
    <mergeCell ref="A3:G3"/>
  </mergeCells>
  <pageMargins left="0.7" right="0.7" top="0.75" bottom="0.75" header="0.3" footer="0.3"/>
  <pageSetup scale="94" fitToHeight="5" orientation="portrait" r:id="rId1"/>
  <headerFooter>
    <oddFooter>&amp;C&amp;"-,Bold"&amp;P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6"/>
  <sheetViews>
    <sheetView topLeftCell="B1" workbookViewId="0">
      <selection activeCell="F4" sqref="F4"/>
    </sheetView>
  </sheetViews>
  <sheetFormatPr defaultRowHeight="15" x14ac:dyDescent="0.25"/>
  <cols>
    <col min="1" max="1" width="8.7109375" customWidth="1"/>
    <col min="2" max="2" width="10.7109375" customWidth="1"/>
    <col min="3" max="3" width="40.7109375" customWidth="1"/>
    <col min="4" max="4" width="15.28515625" customWidth="1"/>
    <col min="5" max="5" width="10.7109375" customWidth="1"/>
    <col min="6" max="6" width="40.7109375" customWidth="1"/>
    <col min="7" max="7" width="10.7109375" customWidth="1"/>
    <col min="8" max="8" width="11.7109375" style="23" customWidth="1"/>
    <col min="12" max="12" width="9.140625" customWidth="1"/>
    <col min="18" max="18" width="12.7109375" customWidth="1"/>
  </cols>
  <sheetData>
    <row r="1" spans="1:8" ht="29.25" customHeight="1" thickBot="1" x14ac:dyDescent="0.3">
      <c r="A1" s="7"/>
      <c r="B1" s="12"/>
      <c r="C1" s="165" t="s">
        <v>9</v>
      </c>
      <c r="D1" s="165"/>
      <c r="E1" s="165"/>
      <c r="F1" s="165"/>
      <c r="G1" s="27"/>
      <c r="H1" s="8"/>
    </row>
    <row r="2" spans="1:8" ht="45.75" customHeight="1" thickBot="1" x14ac:dyDescent="0.3">
      <c r="A2" s="68" t="s">
        <v>0</v>
      </c>
      <c r="B2" s="166" t="str">
        <f>Status!B2</f>
        <v xml:space="preserve">Project J31 </v>
      </c>
      <c r="C2" s="158"/>
      <c r="D2" s="167"/>
      <c r="E2" s="16" t="s">
        <v>1</v>
      </c>
      <c r="F2" s="75" t="str">
        <f>Status!D2</f>
        <v>Jon Boy</v>
      </c>
      <c r="G2" s="16" t="s">
        <v>2</v>
      </c>
      <c r="H2" s="88">
        <f>Status!G2</f>
        <v>41236</v>
      </c>
    </row>
    <row r="3" spans="1:8" ht="51" customHeight="1" thickBot="1" x14ac:dyDescent="0.3">
      <c r="A3" s="67" t="s">
        <v>8</v>
      </c>
      <c r="B3" s="13" t="s">
        <v>5</v>
      </c>
      <c r="C3" s="13" t="s">
        <v>74</v>
      </c>
      <c r="D3" s="13" t="s">
        <v>6</v>
      </c>
      <c r="E3" s="13" t="s">
        <v>10</v>
      </c>
      <c r="F3" s="45" t="s">
        <v>76</v>
      </c>
      <c r="G3" s="19" t="s">
        <v>22</v>
      </c>
      <c r="H3" s="71" t="s">
        <v>73</v>
      </c>
    </row>
    <row r="4" spans="1:8" ht="153" x14ac:dyDescent="0.25">
      <c r="A4" s="77">
        <f>ROW(A1)</f>
        <v>1</v>
      </c>
      <c r="B4" s="97">
        <v>41215</v>
      </c>
      <c r="C4" s="98" t="s">
        <v>132</v>
      </c>
      <c r="D4" s="90" t="s">
        <v>115</v>
      </c>
      <c r="E4" s="97">
        <v>41264</v>
      </c>
      <c r="F4" s="98" t="s">
        <v>142</v>
      </c>
      <c r="G4" s="83" t="s">
        <v>16</v>
      </c>
      <c r="H4" s="99">
        <v>41228</v>
      </c>
    </row>
    <row r="5" spans="1:8" ht="51" x14ac:dyDescent="0.25">
      <c r="A5" s="73">
        <f t="shared" ref="A5:A13" si="0">ROW(A2)</f>
        <v>2</v>
      </c>
      <c r="B5" s="79">
        <v>41229</v>
      </c>
      <c r="C5" s="125" t="s">
        <v>136</v>
      </c>
      <c r="D5" s="92" t="s">
        <v>115</v>
      </c>
      <c r="E5" s="79">
        <v>41243</v>
      </c>
      <c r="F5" s="9"/>
      <c r="G5" s="57" t="s">
        <v>7</v>
      </c>
      <c r="H5" s="86"/>
    </row>
    <row r="6" spans="1:8" x14ac:dyDescent="0.25">
      <c r="A6" s="73">
        <f t="shared" si="0"/>
        <v>3</v>
      </c>
      <c r="B6" s="79"/>
      <c r="C6" s="59"/>
      <c r="D6" s="92"/>
      <c r="E6" s="79"/>
      <c r="F6" s="9"/>
      <c r="G6" s="57"/>
      <c r="H6" s="86"/>
    </row>
    <row r="7" spans="1:8" x14ac:dyDescent="0.25">
      <c r="A7" s="73">
        <f t="shared" si="0"/>
        <v>4</v>
      </c>
      <c r="B7" s="79"/>
      <c r="C7" s="59"/>
      <c r="D7" s="92"/>
      <c r="E7" s="79"/>
      <c r="F7" s="9"/>
      <c r="G7" s="57"/>
      <c r="H7" s="86"/>
    </row>
    <row r="8" spans="1:8" x14ac:dyDescent="0.25">
      <c r="A8" s="73">
        <f t="shared" si="0"/>
        <v>5</v>
      </c>
      <c r="B8" s="79"/>
      <c r="C8" s="59"/>
      <c r="D8" s="92"/>
      <c r="E8" s="79"/>
      <c r="F8" s="9"/>
      <c r="G8" s="57"/>
      <c r="H8" s="86"/>
    </row>
    <row r="9" spans="1:8" x14ac:dyDescent="0.25">
      <c r="A9" s="73">
        <f t="shared" si="0"/>
        <v>6</v>
      </c>
      <c r="B9" s="79"/>
      <c r="C9" s="59"/>
      <c r="D9" s="92"/>
      <c r="E9" s="79"/>
      <c r="F9" s="9"/>
      <c r="G9" s="57"/>
      <c r="H9" s="86"/>
    </row>
    <row r="10" spans="1:8" x14ac:dyDescent="0.25">
      <c r="A10" s="73">
        <f t="shared" si="0"/>
        <v>7</v>
      </c>
      <c r="B10" s="79"/>
      <c r="C10" s="59"/>
      <c r="D10" s="92"/>
      <c r="E10" s="79"/>
      <c r="F10" s="9"/>
      <c r="G10" s="57"/>
      <c r="H10" s="86"/>
    </row>
    <row r="11" spans="1:8" x14ac:dyDescent="0.25">
      <c r="A11" s="73">
        <f t="shared" si="0"/>
        <v>8</v>
      </c>
      <c r="B11" s="79"/>
      <c r="C11" s="59"/>
      <c r="D11" s="92"/>
      <c r="E11" s="79"/>
      <c r="F11" s="9"/>
      <c r="G11" s="57"/>
      <c r="H11" s="86"/>
    </row>
    <row r="12" spans="1:8" x14ac:dyDescent="0.25">
      <c r="A12" s="73">
        <f t="shared" si="0"/>
        <v>9</v>
      </c>
      <c r="B12" s="79"/>
      <c r="C12" s="59"/>
      <c r="D12" s="92"/>
      <c r="E12" s="79"/>
      <c r="F12" s="9"/>
      <c r="G12" s="57"/>
      <c r="H12" s="86"/>
    </row>
    <row r="13" spans="1:8" x14ac:dyDescent="0.25">
      <c r="A13" s="73">
        <f t="shared" si="0"/>
        <v>10</v>
      </c>
      <c r="B13" s="79"/>
      <c r="C13" s="59"/>
      <c r="D13" s="92"/>
      <c r="E13" s="79"/>
      <c r="F13" s="9"/>
      <c r="G13" s="57"/>
      <c r="H13" s="86"/>
    </row>
    <row r="14" spans="1:8" x14ac:dyDescent="0.25">
      <c r="A14" s="73">
        <f>ROW(A11)</f>
        <v>11</v>
      </c>
      <c r="B14" s="79"/>
      <c r="C14" s="59"/>
      <c r="D14" s="92"/>
      <c r="E14" s="79"/>
      <c r="F14" s="9"/>
      <c r="G14" s="57"/>
      <c r="H14" s="86"/>
    </row>
    <row r="15" spans="1:8" x14ac:dyDescent="0.25">
      <c r="A15" s="73">
        <f>ROW(A12)</f>
        <v>12</v>
      </c>
      <c r="B15" s="79"/>
      <c r="C15" s="59"/>
      <c r="D15" s="92"/>
      <c r="E15" s="79"/>
      <c r="F15" s="9"/>
      <c r="G15" s="57"/>
      <c r="H15" s="86"/>
    </row>
    <row r="16" spans="1:8" x14ac:dyDescent="0.25">
      <c r="A16" s="76">
        <f>ROW(A13)</f>
        <v>13</v>
      </c>
      <c r="B16" s="80"/>
      <c r="C16" s="72"/>
      <c r="D16" s="91"/>
      <c r="E16" s="80"/>
      <c r="F16" s="78"/>
      <c r="G16" s="84"/>
      <c r="H16" s="89"/>
    </row>
    <row r="17" spans="1:8" x14ac:dyDescent="0.25">
      <c r="A17" s="76">
        <f>ROW(A14)</f>
        <v>14</v>
      </c>
      <c r="B17" s="81"/>
      <c r="C17" s="72"/>
      <c r="D17" s="91"/>
      <c r="E17" s="81"/>
      <c r="F17" s="70"/>
      <c r="G17" s="85"/>
      <c r="H17" s="87"/>
    </row>
    <row r="18" spans="1:8" x14ac:dyDescent="0.25">
      <c r="A18" s="73">
        <f>ROW(A15)</f>
        <v>15</v>
      </c>
      <c r="B18" s="94"/>
      <c r="C18" s="59"/>
      <c r="D18" s="96"/>
      <c r="E18" s="95"/>
      <c r="F18" s="9"/>
      <c r="G18" s="57"/>
      <c r="H18" s="86"/>
    </row>
    <row r="19" spans="1:8" x14ac:dyDescent="0.25">
      <c r="A19" s="171" t="s">
        <v>75</v>
      </c>
      <c r="B19" s="171"/>
      <c r="C19" s="171"/>
      <c r="D19" s="171"/>
      <c r="E19" s="171"/>
      <c r="F19" s="171"/>
      <c r="G19" s="171"/>
      <c r="H19" s="171"/>
    </row>
    <row r="20" spans="1:8" x14ac:dyDescent="0.25">
      <c r="D20" s="93" t="s">
        <v>72</v>
      </c>
    </row>
    <row r="21" spans="1:8" x14ac:dyDescent="0.25">
      <c r="D21" s="93" t="s">
        <v>72</v>
      </c>
    </row>
    <row r="22" spans="1:8" ht="15" customHeight="1" x14ac:dyDescent="0.25">
      <c r="D22" s="168" t="s">
        <v>24</v>
      </c>
      <c r="E22" s="169"/>
      <c r="F22" s="170"/>
    </row>
    <row r="23" spans="1:8" x14ac:dyDescent="0.25">
      <c r="D23" s="20" t="s">
        <v>7</v>
      </c>
      <c r="E23" s="62" t="s">
        <v>19</v>
      </c>
      <c r="F23" s="21">
        <f>COUNTIF(G$4:G$18, D23)</f>
        <v>1</v>
      </c>
    </row>
    <row r="24" spans="1:8" x14ac:dyDescent="0.25">
      <c r="D24" s="20" t="s">
        <v>16</v>
      </c>
      <c r="E24" s="62" t="s">
        <v>19</v>
      </c>
      <c r="F24" s="21">
        <f>COUNTIF(G$4:G$18, D24)</f>
        <v>1</v>
      </c>
    </row>
    <row r="25" spans="1:8" x14ac:dyDescent="0.25">
      <c r="D25" s="20" t="s">
        <v>17</v>
      </c>
      <c r="E25" s="62" t="s">
        <v>18</v>
      </c>
      <c r="F25" s="21">
        <f>SUM(F23:F24)</f>
        <v>2</v>
      </c>
    </row>
    <row r="26" spans="1:8" x14ac:dyDescent="0.25">
      <c r="D26" s="163" t="s">
        <v>34</v>
      </c>
      <c r="E26" s="164"/>
      <c r="F26" s="164"/>
    </row>
  </sheetData>
  <mergeCells count="5">
    <mergeCell ref="D26:F26"/>
    <mergeCell ref="C1:F1"/>
    <mergeCell ref="B2:D2"/>
    <mergeCell ref="D22:F22"/>
    <mergeCell ref="A19:H19"/>
  </mergeCells>
  <conditionalFormatting sqref="A4:H18">
    <cfRule type="expression" dxfId="44" priority="2">
      <formula>EXACT($G4,"Closed")</formula>
    </cfRule>
  </conditionalFormatting>
  <conditionalFormatting sqref="C5">
    <cfRule type="expression" dxfId="43" priority="1">
      <formula>EXACT($L6,"Closed")</formula>
    </cfRule>
  </conditionalFormatting>
  <dataValidations count="9">
    <dataValidation type="list" allowBlank="1" showInputMessage="1" showErrorMessage="1" sqref="G4:G18">
      <formula1>"Open, Closed"</formula1>
    </dataValidation>
    <dataValidation allowBlank="1" showInputMessage="1" showErrorMessage="1" promptTitle="Issue Number" prompt="The issue number is automatically generated when new lines are added and should be unique for each issue/action.  Use the issue number to identify issues in other project documentation." sqref="A3"/>
    <dataValidation allowBlank="1" showInputMessage="1" showErrorMessage="1" promptTitle="Date Identified" prompt="This is the date that the issue or action was entered onto the list.  Enter today's date when adding a new issue or action to the list." sqref="B3"/>
    <dataValidation allowBlank="1" showInputMessage="1" showErrorMessage="1" promptTitle="Issue or Action Description" prompt="Enter a summary of the issue or action.  Use the 'Notes and Corrective Action' column to provide a detailed description if necessary." sqref="C3"/>
    <dataValidation allowBlank="1" showInputMessage="1" showErrorMessage="1" promptTitle="Action Assigned to" prompt="Enter the name(s) of the individual(s) who will resolve the issue or action.  When assigning an action to multiple persons, list the lead first.  You can list each person on a separate line using &lt;Alt&gt;+&lt;Enter&gt;." sqref="D3"/>
    <dataValidation allowBlank="1" showInputMessage="1" showErrorMessage="1" promptTitle="Due Date" prompt="Enter the planned resolution date for the issue.  Update the planned resolution date each week as needed until the issue or action is closed." sqref="E3"/>
    <dataValidation allowBlank="1" showInputMessage="1" showErrorMessage="1" promptTitle="Notes and Corrective Action" prompt="Use this space to provide detailed notes about the issue or action including updates on progress toward resolution.  It is recommended that the Project Lead prefix each note with the date it was entered.  Use &lt;Alt&gt;+&lt;Enter&gt; to create new lines in the cell." sqref="F3"/>
    <dataValidation allowBlank="1" showInputMessage="1" showErrorMessage="1" promptTitle="Status" prompt="Issue/Action status is either 'Open' or 'Closed'.  Issues/Actions are open until resolved/completed.  Closing an issue/action will add a grey background to the entry." sqref="G3"/>
    <dataValidation allowBlank="1" showInputMessage="1" showErrorMessage="1" promptTitle="Date Closed" prompt="Enter the date on which the issue or action was closed." sqref="H3"/>
  </dataValidations>
  <pageMargins left="0.6" right="0.6" top="0.75" bottom="0.75" header="0.3" footer="0.3"/>
  <pageSetup scale="84" fitToHeight="10"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6"/>
  <sheetViews>
    <sheetView topLeftCell="D1" workbookViewId="0">
      <selection activeCell="K6" sqref="K6"/>
    </sheetView>
  </sheetViews>
  <sheetFormatPr defaultRowHeight="15" x14ac:dyDescent="0.25"/>
  <cols>
    <col min="1" max="1" width="8.7109375" style="1" customWidth="1"/>
    <col min="2" max="2" width="26.7109375" customWidth="1"/>
    <col min="3" max="3" width="15.140625" style="15" customWidth="1"/>
    <col min="4" max="4" width="20.7109375" style="15" customWidth="1"/>
    <col min="5" max="5" width="11.85546875" style="15" customWidth="1"/>
    <col min="6" max="6" width="13.140625" customWidth="1"/>
    <col min="7" max="7" width="10.7109375" customWidth="1"/>
    <col min="8" max="9" width="1.42578125" customWidth="1"/>
    <col min="10" max="10" width="10.7109375" customWidth="1"/>
    <col min="11" max="11" width="40.7109375" customWidth="1"/>
    <col min="12" max="12" width="9" style="33" customWidth="1"/>
    <col min="13" max="13" width="13.7109375" style="32" customWidth="1"/>
    <col min="15" max="15" width="19.7109375" hidden="1" customWidth="1"/>
    <col min="16" max="16" width="21.7109375" hidden="1" customWidth="1"/>
  </cols>
  <sheetData>
    <row r="1" spans="1:16" ht="25.5" customHeight="1" thickBot="1" x14ac:dyDescent="0.3">
      <c r="A1" s="7"/>
      <c r="B1" s="165" t="s">
        <v>28</v>
      </c>
      <c r="C1" s="165"/>
      <c r="D1" s="165"/>
      <c r="E1" s="165"/>
      <c r="F1" s="165"/>
      <c r="G1" s="165"/>
      <c r="H1" s="165"/>
      <c r="I1" s="165"/>
      <c r="J1" s="165"/>
      <c r="K1" s="165"/>
      <c r="L1" s="30"/>
      <c r="M1" s="31"/>
      <c r="O1" t="s">
        <v>83</v>
      </c>
      <c r="P1" t="s">
        <v>84</v>
      </c>
    </row>
    <row r="2" spans="1:16" ht="40.5" customHeight="1" thickBot="1" x14ac:dyDescent="0.3">
      <c r="A2" s="68" t="s">
        <v>0</v>
      </c>
      <c r="B2" s="178" t="str">
        <f>Status!B2</f>
        <v xml:space="preserve">Project J31 </v>
      </c>
      <c r="C2" s="179"/>
      <c r="D2" s="179"/>
      <c r="E2" s="180"/>
      <c r="F2" s="11" t="s">
        <v>12</v>
      </c>
      <c r="G2" s="176" t="str">
        <f>Status!D2</f>
        <v>Jon Boy</v>
      </c>
      <c r="H2" s="177"/>
      <c r="I2" s="177"/>
      <c r="J2" s="177"/>
      <c r="K2" s="177"/>
      <c r="L2" s="16" t="s">
        <v>2</v>
      </c>
      <c r="M2" s="53">
        <f>Status!G2</f>
        <v>41236</v>
      </c>
      <c r="N2" s="5"/>
      <c r="O2" t="s">
        <v>79</v>
      </c>
      <c r="P2" t="s">
        <v>112</v>
      </c>
    </row>
    <row r="3" spans="1:16" ht="54" customHeight="1" thickBot="1" x14ac:dyDescent="0.3">
      <c r="A3" s="67" t="s">
        <v>3</v>
      </c>
      <c r="B3" s="13" t="s">
        <v>4</v>
      </c>
      <c r="C3" s="13" t="s">
        <v>86</v>
      </c>
      <c r="D3" s="13" t="s">
        <v>87</v>
      </c>
      <c r="E3" s="13" t="s">
        <v>88</v>
      </c>
      <c r="F3" s="13" t="s">
        <v>11</v>
      </c>
      <c r="G3" s="13" t="s">
        <v>5</v>
      </c>
      <c r="H3" s="13" t="s">
        <v>71</v>
      </c>
      <c r="I3" s="13" t="s">
        <v>89</v>
      </c>
      <c r="J3" s="108" t="s">
        <v>90</v>
      </c>
      <c r="K3" s="13" t="s">
        <v>104</v>
      </c>
      <c r="L3" s="69" t="s">
        <v>14</v>
      </c>
      <c r="M3" s="109" t="s">
        <v>73</v>
      </c>
      <c r="O3" t="s">
        <v>80</v>
      </c>
      <c r="P3" t="s">
        <v>109</v>
      </c>
    </row>
    <row r="4" spans="1:16" ht="39" thickBot="1" x14ac:dyDescent="0.3">
      <c r="A4" s="113">
        <f>ROW(A1)</f>
        <v>1</v>
      </c>
      <c r="B4" s="121" t="s">
        <v>123</v>
      </c>
      <c r="C4" s="122" t="s">
        <v>80</v>
      </c>
      <c r="D4" s="121" t="s">
        <v>110</v>
      </c>
      <c r="E4" s="122" t="str">
        <f t="shared" ref="E4:E9" si="0">IF(OR(ISBLANK($C4),ISBLANK($D4)),"",IF(OR(AND($C4=$O$2,OR($D4=$P$2,$D4=$P$3,$D4=$P$4)),AND($C4=$O$3,OR($D4=$P$2,$D4=$P$3)),AND($C4=$O$4,$D4=$P$2)),"High",IF(OR($D4=$P$6,AND($C4=$O$6,$D4&lt;&gt;$P$2), AND($C4=$O$5,OR($D4=$P$4,$D4=$P$5))),"Low", "Medium")))</f>
        <v>Medium</v>
      </c>
      <c r="F4" s="123" t="s">
        <v>115</v>
      </c>
      <c r="G4" s="124">
        <v>41194</v>
      </c>
      <c r="H4" s="101"/>
      <c r="I4" s="101"/>
      <c r="J4" s="90"/>
      <c r="K4" s="102" t="s">
        <v>135</v>
      </c>
      <c r="L4" s="101" t="s">
        <v>16</v>
      </c>
      <c r="M4" s="105">
        <v>41229</v>
      </c>
      <c r="O4" t="s">
        <v>78</v>
      </c>
      <c r="P4" t="s">
        <v>110</v>
      </c>
    </row>
    <row r="5" spans="1:16" ht="15" customHeight="1" thickBot="1" x14ac:dyDescent="0.3">
      <c r="A5" s="114">
        <f t="shared" ref="A5:A14" si="1">ROW(A2)</f>
        <v>2</v>
      </c>
      <c r="B5" s="110" t="s">
        <v>114</v>
      </c>
      <c r="C5" s="58" t="s">
        <v>80</v>
      </c>
      <c r="D5" s="110" t="s">
        <v>85</v>
      </c>
      <c r="E5" s="103" t="str">
        <f t="shared" si="0"/>
        <v>Low</v>
      </c>
      <c r="F5" s="92" t="s">
        <v>115</v>
      </c>
      <c r="G5" s="57">
        <v>41194</v>
      </c>
      <c r="H5" s="17"/>
      <c r="I5" s="17"/>
      <c r="J5" s="14"/>
      <c r="K5" s="66"/>
      <c r="L5" s="101" t="s">
        <v>7</v>
      </c>
      <c r="M5" s="106"/>
      <c r="O5" t="s">
        <v>81</v>
      </c>
      <c r="P5" t="s">
        <v>111</v>
      </c>
    </row>
    <row r="6" spans="1:16" ht="51.75" thickBot="1" x14ac:dyDescent="0.3">
      <c r="A6" s="114">
        <f t="shared" si="1"/>
        <v>3</v>
      </c>
      <c r="B6" s="110" t="s">
        <v>124</v>
      </c>
      <c r="C6" s="58" t="s">
        <v>78</v>
      </c>
      <c r="D6" s="110" t="s">
        <v>111</v>
      </c>
      <c r="E6" s="103" t="str">
        <f t="shared" si="0"/>
        <v>Medium</v>
      </c>
      <c r="F6" s="92" t="s">
        <v>115</v>
      </c>
      <c r="G6" s="57">
        <v>41194</v>
      </c>
      <c r="H6" s="17"/>
      <c r="I6" s="17"/>
      <c r="J6" s="14"/>
      <c r="K6" s="66" t="s">
        <v>146</v>
      </c>
      <c r="L6" s="101" t="s">
        <v>7</v>
      </c>
      <c r="M6" s="106"/>
      <c r="O6" t="s">
        <v>82</v>
      </c>
      <c r="P6" t="s">
        <v>85</v>
      </c>
    </row>
    <row r="7" spans="1:16" ht="51.75" thickBot="1" x14ac:dyDescent="0.3">
      <c r="A7" s="114">
        <f t="shared" si="1"/>
        <v>4</v>
      </c>
      <c r="B7" s="110" t="s">
        <v>125</v>
      </c>
      <c r="C7" s="58" t="s">
        <v>81</v>
      </c>
      <c r="D7" s="110" t="s">
        <v>110</v>
      </c>
      <c r="E7" s="103" t="str">
        <f t="shared" si="0"/>
        <v>Low</v>
      </c>
      <c r="F7" s="92" t="s">
        <v>115</v>
      </c>
      <c r="G7" s="57">
        <v>41194</v>
      </c>
      <c r="H7" s="17"/>
      <c r="I7" s="17"/>
      <c r="J7" s="14"/>
      <c r="K7" s="66" t="s">
        <v>141</v>
      </c>
      <c r="L7" s="101" t="s">
        <v>7</v>
      </c>
      <c r="M7" s="106"/>
    </row>
    <row r="8" spans="1:16" ht="38.25" x14ac:dyDescent="0.25">
      <c r="A8" s="114">
        <f t="shared" si="1"/>
        <v>5</v>
      </c>
      <c r="B8" s="121" t="s">
        <v>126</v>
      </c>
      <c r="C8" s="122" t="s">
        <v>80</v>
      </c>
      <c r="D8" s="121" t="s">
        <v>110</v>
      </c>
      <c r="E8" s="103" t="str">
        <f t="shared" si="0"/>
        <v>Medium</v>
      </c>
      <c r="F8" s="123" t="s">
        <v>115</v>
      </c>
      <c r="G8" s="124">
        <v>41194</v>
      </c>
      <c r="H8" s="17"/>
      <c r="I8" s="17"/>
      <c r="J8" s="14"/>
      <c r="K8" s="66" t="s">
        <v>129</v>
      </c>
      <c r="L8" s="101" t="s">
        <v>16</v>
      </c>
      <c r="M8" s="106">
        <v>41214</v>
      </c>
    </row>
    <row r="9" spans="1:16" ht="76.5" x14ac:dyDescent="0.25">
      <c r="A9" s="114">
        <f t="shared" si="1"/>
        <v>6</v>
      </c>
      <c r="B9" s="110" t="s">
        <v>120</v>
      </c>
      <c r="C9" s="58" t="s">
        <v>81</v>
      </c>
      <c r="D9" s="110" t="s">
        <v>111</v>
      </c>
      <c r="E9" s="103" t="str">
        <f t="shared" si="0"/>
        <v>Low</v>
      </c>
      <c r="F9" s="92" t="s">
        <v>115</v>
      </c>
      <c r="G9" s="57">
        <v>41207</v>
      </c>
      <c r="H9" s="17"/>
      <c r="I9" s="17"/>
      <c r="J9" s="14"/>
      <c r="K9" s="66"/>
      <c r="L9" s="58" t="s">
        <v>7</v>
      </c>
      <c r="M9" s="106"/>
    </row>
    <row r="10" spans="1:16" ht="38.25" x14ac:dyDescent="0.25">
      <c r="A10" s="114">
        <f t="shared" si="1"/>
        <v>7</v>
      </c>
      <c r="B10" s="110" t="s">
        <v>118</v>
      </c>
      <c r="C10" s="74" t="s">
        <v>81</v>
      </c>
      <c r="D10" s="59" t="s">
        <v>110</v>
      </c>
      <c r="E10" s="103" t="str">
        <f t="shared" ref="E10:E14" si="2">IF(OR(ISBLANK($C10),ISBLANK($D10)),"",IF(OR(AND($C10=$O$2,OR($D10=$P$2,$D10=$P$3,$D10=$P$4)),AND($C10=$O$3,OR($D10=$P$2,$D10=$P$3)),AND($C10=$O$4,$D10=$P$2)),"High",IF(OR($D10=$P$6,AND($C10=$O$6,$D10&lt;&gt;$P$2), AND($C10=$O$5,OR($D10=$P$4,$D10=$P$5))),"Low", "Medium")))</f>
        <v>Low</v>
      </c>
      <c r="F10" s="92" t="s">
        <v>115</v>
      </c>
      <c r="G10" s="57">
        <v>41207</v>
      </c>
      <c r="H10" s="17"/>
      <c r="I10" s="17"/>
      <c r="J10" s="14"/>
      <c r="K10" s="66" t="s">
        <v>137</v>
      </c>
      <c r="L10" s="58" t="s">
        <v>7</v>
      </c>
      <c r="M10" s="106"/>
    </row>
    <row r="11" spans="1:16" ht="76.5" x14ac:dyDescent="0.25">
      <c r="A11" s="114">
        <f t="shared" si="1"/>
        <v>8</v>
      </c>
      <c r="B11" s="110" t="s">
        <v>119</v>
      </c>
      <c r="C11" s="58" t="s">
        <v>78</v>
      </c>
      <c r="D11" s="110" t="s">
        <v>111</v>
      </c>
      <c r="E11" s="103" t="str">
        <f t="shared" si="2"/>
        <v>Medium</v>
      </c>
      <c r="F11" s="92" t="s">
        <v>115</v>
      </c>
      <c r="G11" s="57">
        <v>41204</v>
      </c>
      <c r="H11" s="17"/>
      <c r="I11" s="17"/>
      <c r="J11" s="14"/>
      <c r="K11" s="66" t="s">
        <v>138</v>
      </c>
      <c r="L11" s="58" t="s">
        <v>7</v>
      </c>
      <c r="M11" s="106"/>
    </row>
    <row r="12" spans="1:16" ht="76.5" x14ac:dyDescent="0.25">
      <c r="A12" s="115">
        <f t="shared" si="1"/>
        <v>9</v>
      </c>
      <c r="B12" s="110" t="s">
        <v>128</v>
      </c>
      <c r="C12" s="58" t="s">
        <v>78</v>
      </c>
      <c r="D12" s="110" t="s">
        <v>110</v>
      </c>
      <c r="E12" s="103" t="str">
        <f t="shared" si="2"/>
        <v>Medium</v>
      </c>
      <c r="F12" s="92" t="s">
        <v>115</v>
      </c>
      <c r="G12" s="57">
        <v>41208</v>
      </c>
      <c r="H12" s="58"/>
      <c r="I12" s="58"/>
      <c r="J12" s="92"/>
      <c r="K12" s="66" t="s">
        <v>139</v>
      </c>
      <c r="L12" s="58" t="s">
        <v>7</v>
      </c>
      <c r="M12" s="107"/>
    </row>
    <row r="13" spans="1:16" ht="76.5" x14ac:dyDescent="0.25">
      <c r="A13" s="115">
        <f t="shared" si="1"/>
        <v>10</v>
      </c>
      <c r="B13" s="110" t="s">
        <v>121</v>
      </c>
      <c r="C13" s="58" t="s">
        <v>80</v>
      </c>
      <c r="D13" s="110" t="s">
        <v>111</v>
      </c>
      <c r="E13" s="103" t="str">
        <f t="shared" si="2"/>
        <v>Medium</v>
      </c>
      <c r="F13" s="92" t="s">
        <v>115</v>
      </c>
      <c r="G13" s="57">
        <v>41208</v>
      </c>
      <c r="H13" s="58"/>
      <c r="I13" s="58"/>
      <c r="J13" s="92"/>
      <c r="K13" s="66" t="s">
        <v>140</v>
      </c>
      <c r="L13" s="58" t="s">
        <v>7</v>
      </c>
      <c r="M13" s="107"/>
    </row>
    <row r="14" spans="1:16" ht="51" x14ac:dyDescent="0.25">
      <c r="A14" s="115">
        <f t="shared" si="1"/>
        <v>11</v>
      </c>
      <c r="B14" s="110" t="s">
        <v>122</v>
      </c>
      <c r="C14" s="58" t="s">
        <v>80</v>
      </c>
      <c r="D14" s="110" t="s">
        <v>110</v>
      </c>
      <c r="E14" s="103" t="str">
        <f t="shared" si="2"/>
        <v>Medium</v>
      </c>
      <c r="F14" s="92" t="s">
        <v>115</v>
      </c>
      <c r="G14" s="57">
        <v>41208</v>
      </c>
      <c r="H14" s="58"/>
      <c r="I14" s="58"/>
      <c r="J14" s="92"/>
      <c r="K14" s="111"/>
      <c r="L14" s="58" t="s">
        <v>7</v>
      </c>
      <c r="M14" s="112"/>
    </row>
    <row r="15" spans="1:16" x14ac:dyDescent="0.25">
      <c r="A15" s="115">
        <f>ROW(A12)</f>
        <v>12</v>
      </c>
      <c r="B15" s="110"/>
      <c r="C15" s="58"/>
      <c r="D15" s="110"/>
      <c r="E15" s="103" t="str">
        <f>IF(OR(ISBLANK($C15),ISBLANK($D15)),"",IF(OR(AND($C15=$O$2,OR($D15=$P$2,$D15=$P$3,$D15=$P$4)),AND($C15=$O$3,OR($D15=$P$2,$D15=$P$3)),AND($C15=$O$4,$D15=$P$2)),"High",IF(OR($D15=$P$6,AND($C15=$O$6,$D15&lt;&gt;$P$2), AND($C15=$O$5,OR($D15=$P$4,$D15=$P$5))),"Low", "Medium")))</f>
        <v/>
      </c>
      <c r="F15" s="92"/>
      <c r="G15" s="57"/>
      <c r="H15" s="58"/>
      <c r="I15" s="58"/>
      <c r="J15" s="92"/>
      <c r="K15" s="111"/>
      <c r="L15" s="58"/>
      <c r="M15" s="107"/>
    </row>
    <row r="16" spans="1:16" x14ac:dyDescent="0.25">
      <c r="A16" s="115">
        <f>ROW(A13)</f>
        <v>13</v>
      </c>
      <c r="B16" s="60"/>
      <c r="C16" s="74"/>
      <c r="D16" s="59"/>
      <c r="E16" s="103" t="str">
        <f>IF(OR(ISBLANK($C16),ISBLANK($D16)),"",IF(OR(AND($C16=$O$2,OR($D16=$P$2,$D16=$P$3,$D16=$P$4)),AND($C16=$O$3,OR($D16=$P$2,$D16=$P$3)),AND($C16=$O$4,$D16=$P$2)),"High",IF(OR($D16=$P$6,AND($C16=$O$6,$D16&lt;&gt;$P$2), AND($C16=$O$5,OR($D16=$P$4,$D16=$P$5))),"Low", "Medium")))</f>
        <v/>
      </c>
      <c r="F16" s="104"/>
      <c r="G16" s="82"/>
      <c r="H16" s="17"/>
      <c r="I16" s="17"/>
      <c r="J16" s="14"/>
      <c r="K16" s="66"/>
      <c r="L16" s="58"/>
      <c r="M16" s="106"/>
    </row>
    <row r="17" spans="1:13" x14ac:dyDescent="0.25">
      <c r="A17" s="115">
        <f>ROW(A14)</f>
        <v>14</v>
      </c>
      <c r="B17" s="60"/>
      <c r="C17" s="74"/>
      <c r="D17" s="59"/>
      <c r="E17" s="103" t="str">
        <f>IF(OR(ISBLANK($C17),ISBLANK($D17)),"",IF(OR(AND($C17=$O$2,OR($D17=$P$2,$D17=$P$3,$D17=$P$4)),AND($C17=$O$3,OR($D17=$P$2,$D17=$P$3)),AND($C17=$O$4,$D17=$P$2)),"High",IF(OR($D17=$P$6,AND($C17=$O$6,$D17&lt;&gt;$P$2), AND($C17=$O$5,OR($D17=$P$4,$D17=$P$5))),"Low", "Medium")))</f>
        <v/>
      </c>
      <c r="F17" s="104"/>
      <c r="G17" s="82"/>
      <c r="H17" s="17"/>
      <c r="I17" s="17"/>
      <c r="J17" s="14"/>
      <c r="K17" s="66"/>
      <c r="L17" s="58"/>
      <c r="M17" s="106"/>
    </row>
    <row r="18" spans="1:13" x14ac:dyDescent="0.25">
      <c r="A18" s="115">
        <f>ROW(A15)</f>
        <v>15</v>
      </c>
      <c r="B18" s="60"/>
      <c r="C18" s="74"/>
      <c r="D18" s="59"/>
      <c r="E18" s="103" t="str">
        <f>IF(OR(ISBLANK($C18),ISBLANK($D18)),"",IF(OR(AND($C18=$O$2,OR($D18=$P$2,$D18=$P$3,$D18=$P$4)),AND($C18=$O$3,OR($D18=$P$2,$D18=$P$3)),AND($C18=$O$4,$D18=$P$2)),"High",IF(OR($D18=$P$6,AND($C18=$O$6,$D18&lt;&gt;$P$2), AND($C18=$O$5,OR($D18=$P$4,$D18=$P$5))),"Low", "Medium")))</f>
        <v/>
      </c>
      <c r="F18" s="104"/>
      <c r="G18" s="82"/>
      <c r="H18" s="17"/>
      <c r="I18" s="17"/>
      <c r="J18" s="14"/>
      <c r="K18" s="66"/>
      <c r="L18" s="58"/>
      <c r="M18" s="106"/>
    </row>
    <row r="19" spans="1:13" ht="15.75" thickBot="1" x14ac:dyDescent="0.3">
      <c r="A19" s="115">
        <f>ROW(A16)</f>
        <v>16</v>
      </c>
      <c r="B19" s="60"/>
      <c r="C19" s="74"/>
      <c r="D19" s="59"/>
      <c r="E19" s="103" t="str">
        <f>IF(OR(ISBLANK($C19),ISBLANK($D19)),"",IF(OR(AND($C19=$O$2,OR($D19=$P$2,$D19=$P$3,$D19=$P$4)),AND($C19=$O$3,OR($D19=$P$2,$D19=$P$3)),AND($C19=$O$4,$D19=$P$2)),"High",IF(OR($D19=$P$6,AND($C19=$O$6,$D19&lt;&gt;$P$2), AND($C19=$O$5,OR($D19=$P$4,$D19=$P$5))),"Low", "Medium")))</f>
        <v/>
      </c>
      <c r="F19" s="104"/>
      <c r="G19" s="82"/>
      <c r="H19" s="17"/>
      <c r="I19" s="17"/>
      <c r="J19" s="14"/>
      <c r="K19" s="66"/>
      <c r="L19" s="58"/>
      <c r="M19" s="106"/>
    </row>
    <row r="20" spans="1:13" x14ac:dyDescent="0.25">
      <c r="A20" s="181" t="s">
        <v>75</v>
      </c>
      <c r="B20" s="182"/>
      <c r="C20" s="182"/>
      <c r="D20" s="182"/>
      <c r="E20" s="182"/>
      <c r="F20" s="182"/>
      <c r="G20" s="182"/>
      <c r="H20" s="182"/>
      <c r="I20" s="182"/>
      <c r="J20" s="182"/>
      <c r="K20" s="182"/>
      <c r="L20" s="182"/>
      <c r="M20" s="182"/>
    </row>
    <row r="21" spans="1:13" x14ac:dyDescent="0.25">
      <c r="A21" s="4"/>
      <c r="B21" s="6"/>
      <c r="G21" s="2"/>
      <c r="H21" s="3"/>
      <c r="I21" s="3"/>
      <c r="K21" s="3"/>
    </row>
    <row r="22" spans="1:13" x14ac:dyDescent="0.25">
      <c r="A22" s="4"/>
      <c r="B22" s="6"/>
      <c r="F22" s="168" t="s">
        <v>23</v>
      </c>
      <c r="G22" s="174"/>
      <c r="H22" s="174"/>
      <c r="I22" s="174"/>
      <c r="J22" s="174"/>
      <c r="K22" s="175"/>
    </row>
    <row r="23" spans="1:13" x14ac:dyDescent="0.25">
      <c r="A23" s="4"/>
      <c r="B23" s="6"/>
      <c r="F23" s="24" t="s">
        <v>7</v>
      </c>
      <c r="G23" s="61" t="s">
        <v>64</v>
      </c>
      <c r="H23" s="25" t="s">
        <v>19</v>
      </c>
      <c r="I23" s="26">
        <f>COUNTIF(J$4:J$29, F23)</f>
        <v>0</v>
      </c>
      <c r="K23" s="26">
        <f>COUNTIF(L$4:L$29, F23)</f>
        <v>9</v>
      </c>
    </row>
    <row r="24" spans="1:13" x14ac:dyDescent="0.25">
      <c r="A24" s="3"/>
      <c r="B24" s="6"/>
      <c r="F24" s="20" t="s">
        <v>16</v>
      </c>
      <c r="G24" s="61" t="s">
        <v>64</v>
      </c>
      <c r="H24" s="22" t="s">
        <v>19</v>
      </c>
      <c r="I24" s="21">
        <f>COUNTIF(J$4:J$29, F24)</f>
        <v>0</v>
      </c>
      <c r="K24" s="21">
        <f>COUNTIF(L$4:L$29, F24)</f>
        <v>2</v>
      </c>
    </row>
    <row r="25" spans="1:13" x14ac:dyDescent="0.25">
      <c r="A25" s="3"/>
      <c r="F25" s="20" t="s">
        <v>17</v>
      </c>
      <c r="G25" s="61" t="s">
        <v>64</v>
      </c>
      <c r="H25" s="22" t="s">
        <v>18</v>
      </c>
      <c r="I25" s="21">
        <f>SUM(I23:I24)</f>
        <v>0</v>
      </c>
      <c r="K25" s="21">
        <f>SUM(K23:K24)</f>
        <v>11</v>
      </c>
    </row>
    <row r="26" spans="1:13" x14ac:dyDescent="0.25">
      <c r="F26" s="172" t="s">
        <v>34</v>
      </c>
      <c r="G26" s="173"/>
      <c r="H26" s="173"/>
      <c r="I26" s="173"/>
      <c r="J26" s="173"/>
      <c r="K26" s="173"/>
      <c r="L26"/>
    </row>
  </sheetData>
  <mergeCells count="6">
    <mergeCell ref="F26:K26"/>
    <mergeCell ref="F22:K22"/>
    <mergeCell ref="B1:K1"/>
    <mergeCell ref="G2:K2"/>
    <mergeCell ref="B2:E2"/>
    <mergeCell ref="A20:M20"/>
  </mergeCells>
  <conditionalFormatting sqref="E4:E8 E10:E19">
    <cfRule type="cellIs" dxfId="31" priority="14" operator="equal">
      <formula>"Low"</formula>
    </cfRule>
    <cfRule type="cellIs" dxfId="30" priority="15" operator="equal">
      <formula>"Medium"</formula>
    </cfRule>
    <cfRule type="cellIs" dxfId="29" priority="16" operator="equal">
      <formula>"High"</formula>
    </cfRule>
  </conditionalFormatting>
  <conditionalFormatting sqref="A4:A19 B10:G19 H4:M19">
    <cfRule type="expression" dxfId="28" priority="13">
      <formula>EXACT($L4,"Closed")</formula>
    </cfRule>
  </conditionalFormatting>
  <conditionalFormatting sqref="B4:G8">
    <cfRule type="expression" dxfId="27" priority="27">
      <formula>EXACT($L5,"Closed")</formula>
    </cfRule>
  </conditionalFormatting>
  <conditionalFormatting sqref="C9">
    <cfRule type="expression" dxfId="26" priority="12">
      <formula>EXACT($L10,"Closed")</formula>
    </cfRule>
  </conditionalFormatting>
  <conditionalFormatting sqref="D9">
    <cfRule type="expression" dxfId="25" priority="11">
      <formula>EXACT($L10,"Closed")</formula>
    </cfRule>
  </conditionalFormatting>
  <conditionalFormatting sqref="E9">
    <cfRule type="cellIs" dxfId="24" priority="8" operator="equal">
      <formula>"Low"</formula>
    </cfRule>
    <cfRule type="cellIs" dxfId="23" priority="9" operator="equal">
      <formula>"Medium"</formula>
    </cfRule>
    <cfRule type="cellIs" dxfId="22" priority="10" operator="equal">
      <formula>"High"</formula>
    </cfRule>
  </conditionalFormatting>
  <conditionalFormatting sqref="E9">
    <cfRule type="expression" dxfId="21" priority="7">
      <formula>EXACT($L10,"Closed")</formula>
    </cfRule>
  </conditionalFormatting>
  <conditionalFormatting sqref="F9">
    <cfRule type="expression" dxfId="20" priority="6">
      <formula>EXACT($L10,"Closed")</formula>
    </cfRule>
  </conditionalFormatting>
  <conditionalFormatting sqref="F10">
    <cfRule type="expression" dxfId="19" priority="5">
      <formula>EXACT($L11,"Closed")</formula>
    </cfRule>
  </conditionalFormatting>
  <conditionalFormatting sqref="F11">
    <cfRule type="expression" dxfId="18" priority="4">
      <formula>EXACT($L12,"Closed")</formula>
    </cfRule>
  </conditionalFormatting>
  <conditionalFormatting sqref="F12">
    <cfRule type="expression" dxfId="17" priority="3">
      <formula>EXACT($L13,"Closed")</formula>
    </cfRule>
  </conditionalFormatting>
  <conditionalFormatting sqref="F13">
    <cfRule type="expression" dxfId="16" priority="2">
      <formula>EXACT($L14,"Closed")</formula>
    </cfRule>
  </conditionalFormatting>
  <conditionalFormatting sqref="F14">
    <cfRule type="expression" dxfId="15" priority="1">
      <formula>EXACT($L15,"Closed")</formula>
    </cfRule>
  </conditionalFormatting>
  <dataValidations count="13">
    <dataValidation type="list" allowBlank="1" showInputMessage="1" showErrorMessage="1" sqref="L4:L19">
      <formula1>"Open, Closed"</formula1>
    </dataValidation>
    <dataValidation type="list" allowBlank="1" showInputMessage="1" showErrorMessage="1" sqref="C4:C19">
      <formula1>$O$2:$O$6</formula1>
    </dataValidation>
    <dataValidation type="list" allowBlank="1" showInputMessage="1" showErrorMessage="1" sqref="D4:D19">
      <formula1>$P$2:$P$6</formula1>
    </dataValidation>
    <dataValidation allowBlank="1" showInputMessage="1" showErrorMessage="1" promptTitle="Risk ID Number" prompt="This number is autogenerated and should be unique for each risk.  Use this number when refering to a risk in other project documents." sqref="A3"/>
    <dataValidation allowBlank="1" showInputMessage="1" showErrorMessage="1" promptTitle="Risk Description" prompt="Provide a detailed description of the risk." sqref="B3"/>
    <dataValidation allowBlank="1" showInputMessage="1" showErrorMessage="1" promptTitle="Consequence" prompt="Indicate the consequence of the risk to the project using the five- level scale: I - Catastrophic, II - Critical, III - Moderate, IV - Negligiable, or V - No Impact.  See the Definitions worksheet for definitions of the five consequence levels." sqref="C3"/>
    <dataValidation allowBlank="1" showInputMessage="1" showErrorMessage="1" promptTitle="Likelihood" prompt="Identify the likelihood of the risk occuring using the five-level scale: A - Likely to Occur, B - Probably Will Occur, C - May Occur, D - Unlikely to Occur, or E - Improbable.  Definitions of the likelihood scale appear in the Definitions worksheet." sqref="D3"/>
    <dataValidation allowBlank="1" showInputMessage="1" showErrorMessage="1" promptTitle="Risk Level" prompt="Automatically computes the risk level based on consequence and likelihood selections.  " sqref="E3"/>
    <dataValidation allowBlank="1" showInputMessage="1" showErrorMessage="1" promptTitle="Risk Owner" prompt="Assign the person responsible for monitoring and mitigating the risk." sqref="F3"/>
    <dataValidation allowBlank="1" showInputMessage="1" showErrorMessage="1" promptTitle="Date Identified" prompt="The date that the risk was entered into this risk matrix.  Enter today's date when adding a new risk." sqref="G3"/>
    <dataValidation allowBlank="1" showInputMessage="1" showErrorMessage="1" promptTitle="Risk Status" prompt="Provide notes or status on the identification, analysis, mitigation, or actions related to the risk.  It is recommended that you prefix each note with the date it was entered into the Risk Matrix.  To add line breaks in a cell use &lt;Alt&gt;+&lt;Enter&gt;." sqref="K3"/>
    <dataValidation allowBlank="1" showInputMessage="1" showErrorMessage="1" promptTitle="Status" prompt="Identify the status of the risk as open or closed.  Open risks have a likelhood between 0  and 100%.  Closed risks have reached either 0% or 100% likehood.  The latter have become issues and should be transferred to the Issues worksheet." sqref="L3"/>
    <dataValidation allowBlank="1" showInputMessage="1" showErrorMessage="1" promptTitle="Date Closed" prompt="For closed risks, enter the date that the risk was closed." sqref="M3"/>
  </dataValidations>
  <pageMargins left="0.25" right="0.25" top="0.75" bottom="0.75" header="0.3" footer="0.3"/>
  <pageSetup fitToHeight="10"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2" sqref="B2"/>
    </sheetView>
  </sheetViews>
  <sheetFormatPr defaultRowHeight="15" x14ac:dyDescent="0.25"/>
  <cols>
    <col min="1" max="2" width="40.7109375" style="119" customWidth="1"/>
  </cols>
  <sheetData>
    <row r="1" spans="1:2" x14ac:dyDescent="0.25">
      <c r="A1" s="116" t="s">
        <v>91</v>
      </c>
      <c r="B1" s="116" t="s">
        <v>103</v>
      </c>
    </row>
    <row r="2" spans="1:2" ht="26.25" x14ac:dyDescent="0.25">
      <c r="A2" s="117" t="s">
        <v>92</v>
      </c>
      <c r="B2" s="117" t="s">
        <v>107</v>
      </c>
    </row>
    <row r="3" spans="1:2" ht="77.25" x14ac:dyDescent="0.25">
      <c r="A3" s="116" t="s">
        <v>93</v>
      </c>
      <c r="B3" s="116" t="s">
        <v>98</v>
      </c>
    </row>
    <row r="4" spans="1:2" ht="77.25" x14ac:dyDescent="0.25">
      <c r="A4" s="116" t="s">
        <v>94</v>
      </c>
      <c r="B4" s="116" t="s">
        <v>99</v>
      </c>
    </row>
    <row r="5" spans="1:2" ht="90" x14ac:dyDescent="0.25">
      <c r="A5" s="116" t="s">
        <v>95</v>
      </c>
      <c r="B5" s="116" t="s">
        <v>100</v>
      </c>
    </row>
    <row r="6" spans="1:2" ht="102.75" x14ac:dyDescent="0.25">
      <c r="A6" s="116" t="s">
        <v>96</v>
      </c>
      <c r="B6" s="116" t="s">
        <v>101</v>
      </c>
    </row>
    <row r="7" spans="1:2" ht="26.25" x14ac:dyDescent="0.25">
      <c r="A7" s="118" t="s">
        <v>97</v>
      </c>
      <c r="B7" s="116" t="s">
        <v>102</v>
      </c>
    </row>
    <row r="9" spans="1:2" x14ac:dyDescent="0.25">
      <c r="A9" s="117"/>
    </row>
    <row r="11" spans="1:2" x14ac:dyDescent="0.25">
      <c r="A11" s="11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F17" sqref="F17"/>
    </sheetView>
  </sheetViews>
  <sheetFormatPr defaultRowHeight="15" x14ac:dyDescent="0.25"/>
  <cols>
    <col min="1" max="1" width="10.7109375" customWidth="1"/>
    <col min="2" max="4" width="12.7109375" customWidth="1"/>
    <col min="5" max="5" width="24.7109375" customWidth="1"/>
  </cols>
  <sheetData>
    <row r="1" spans="1:7" ht="23.25" x14ac:dyDescent="0.35">
      <c r="A1" s="42"/>
      <c r="B1" s="42"/>
      <c r="C1" s="42"/>
      <c r="D1" s="42"/>
      <c r="E1" s="42"/>
      <c r="F1" s="42"/>
      <c r="G1" s="42"/>
    </row>
    <row r="2" spans="1:7" ht="63.75" customHeight="1" thickBot="1" x14ac:dyDescent="0.4">
      <c r="A2" s="42"/>
      <c r="B2" s="42"/>
      <c r="C2" s="42"/>
      <c r="D2" s="42"/>
      <c r="E2" s="42"/>
      <c r="F2" s="42"/>
      <c r="G2" s="42"/>
    </row>
    <row r="3" spans="1:7" ht="23.25" hidden="1" x14ac:dyDescent="0.35">
      <c r="A3" s="42"/>
      <c r="C3" s="42"/>
      <c r="D3" s="42"/>
      <c r="E3" s="42"/>
      <c r="F3" s="42"/>
      <c r="G3" s="42"/>
    </row>
    <row r="4" spans="1:7" ht="32.25" customHeight="1" x14ac:dyDescent="0.35">
      <c r="A4" s="42"/>
      <c r="B4" s="183" t="s">
        <v>48</v>
      </c>
      <c r="C4" s="184"/>
      <c r="D4" s="184"/>
      <c r="E4" s="185"/>
      <c r="F4" s="42"/>
      <c r="G4" s="42"/>
    </row>
    <row r="5" spans="1:7" ht="39" customHeight="1" x14ac:dyDescent="0.35">
      <c r="A5" s="42"/>
      <c r="B5" s="63" t="s">
        <v>14</v>
      </c>
      <c r="C5" s="64" t="s">
        <v>32</v>
      </c>
      <c r="D5" s="64" t="s">
        <v>33</v>
      </c>
      <c r="E5" s="65" t="s">
        <v>68</v>
      </c>
      <c r="F5" s="42"/>
      <c r="G5" s="42"/>
    </row>
    <row r="6" spans="1:7" ht="32.25" customHeight="1" thickBot="1" x14ac:dyDescent="0.4">
      <c r="A6" s="42"/>
      <c r="B6" s="47" t="s">
        <v>36</v>
      </c>
      <c r="C6" s="48" t="s">
        <v>37</v>
      </c>
      <c r="D6" s="48" t="s">
        <v>38</v>
      </c>
      <c r="E6" s="49" t="s">
        <v>69</v>
      </c>
      <c r="F6" s="42"/>
      <c r="G6" s="42"/>
    </row>
    <row r="7" spans="1:7" ht="23.25" x14ac:dyDescent="0.35">
      <c r="A7" s="42"/>
      <c r="B7" s="42"/>
      <c r="C7" s="42"/>
      <c r="D7" s="42"/>
      <c r="E7" s="42"/>
      <c r="F7" s="42"/>
      <c r="G7" s="42"/>
    </row>
    <row r="8" spans="1:7" ht="23.25" x14ac:dyDescent="0.35">
      <c r="A8" s="46" t="s">
        <v>42</v>
      </c>
      <c r="B8" s="43" t="s">
        <v>35</v>
      </c>
      <c r="C8" s="42"/>
      <c r="D8" s="42"/>
      <c r="E8" s="42"/>
      <c r="F8" s="42"/>
      <c r="G8" s="42"/>
    </row>
    <row r="9" spans="1:7" ht="23.25" x14ac:dyDescent="0.35">
      <c r="A9" s="46" t="s">
        <v>43</v>
      </c>
      <c r="B9" s="44" t="s">
        <v>41</v>
      </c>
      <c r="C9" s="42"/>
      <c r="D9" s="42"/>
      <c r="E9" s="42"/>
      <c r="F9" s="42"/>
      <c r="G9" s="42"/>
    </row>
    <row r="10" spans="1:7" ht="23.25" x14ac:dyDescent="0.35">
      <c r="A10" s="46" t="s">
        <v>44</v>
      </c>
      <c r="B10" s="44" t="s">
        <v>52</v>
      </c>
      <c r="C10" s="42"/>
      <c r="D10" s="42"/>
      <c r="E10" s="42"/>
      <c r="F10" s="42"/>
      <c r="G10" s="42"/>
    </row>
    <row r="11" spans="1:7" ht="23.25" x14ac:dyDescent="0.35">
      <c r="A11" s="46" t="s">
        <v>45</v>
      </c>
      <c r="B11" s="44" t="s">
        <v>40</v>
      </c>
      <c r="C11" s="42"/>
      <c r="D11" s="42"/>
      <c r="E11" s="42"/>
      <c r="F11" s="42"/>
      <c r="G11" s="42"/>
    </row>
    <row r="12" spans="1:7" ht="23.25" x14ac:dyDescent="0.35">
      <c r="A12" s="42"/>
      <c r="B12" s="43"/>
      <c r="C12" s="42"/>
      <c r="D12" s="42"/>
      <c r="E12" s="42"/>
      <c r="F12" s="42"/>
      <c r="G12" s="42"/>
    </row>
    <row r="13" spans="1:7" ht="27.75" customHeight="1" x14ac:dyDescent="0.35">
      <c r="A13" s="42"/>
      <c r="B13" s="42" t="s">
        <v>49</v>
      </c>
      <c r="C13" s="42"/>
      <c r="D13" s="42"/>
      <c r="E13" s="42"/>
      <c r="F13" s="42"/>
      <c r="G13" s="42"/>
    </row>
    <row r="14" spans="1:7" ht="27.75" customHeight="1" x14ac:dyDescent="0.35">
      <c r="A14" s="42"/>
      <c r="B14" s="42" t="s">
        <v>50</v>
      </c>
      <c r="C14" s="42"/>
      <c r="D14" s="42"/>
      <c r="E14" s="42"/>
      <c r="F14" s="42"/>
      <c r="G14" s="42"/>
    </row>
    <row r="15" spans="1:7" ht="25.5" customHeight="1" x14ac:dyDescent="0.35">
      <c r="A15" s="42"/>
      <c r="B15" s="42" t="s">
        <v>51</v>
      </c>
      <c r="C15" s="42"/>
      <c r="D15" s="42"/>
      <c r="E15" s="42"/>
      <c r="F15" s="42"/>
      <c r="G15" s="42"/>
    </row>
  </sheetData>
  <mergeCells count="1">
    <mergeCell ref="B4:E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C12" sqref="C12"/>
    </sheetView>
  </sheetViews>
  <sheetFormatPr defaultRowHeight="15" x14ac:dyDescent="0.25"/>
  <cols>
    <col min="1" max="1" width="10.7109375" style="56" bestFit="1" customWidth="1"/>
    <col min="2" max="2" width="9.140625" style="50"/>
    <col min="3" max="3" width="100.7109375" style="52" customWidth="1"/>
    <col min="4" max="4" width="12.7109375" style="56" customWidth="1"/>
    <col min="5" max="5" width="9.7109375" style="56" customWidth="1"/>
    <col min="6" max="6" width="9.28515625" customWidth="1"/>
  </cols>
  <sheetData>
    <row r="1" spans="1:5" x14ac:dyDescent="0.25">
      <c r="A1" s="173" t="s">
        <v>53</v>
      </c>
      <c r="B1" s="173"/>
      <c r="C1" s="173"/>
      <c r="D1" s="173"/>
      <c r="E1" s="173"/>
    </row>
    <row r="2" spans="1:5" x14ac:dyDescent="0.25">
      <c r="A2" s="56" t="s">
        <v>13</v>
      </c>
      <c r="B2" s="50" t="s">
        <v>54</v>
      </c>
      <c r="C2" s="52" t="s">
        <v>55</v>
      </c>
      <c r="D2" s="56" t="s">
        <v>56</v>
      </c>
      <c r="E2" s="56" t="s">
        <v>57</v>
      </c>
    </row>
    <row r="3" spans="1:5" x14ac:dyDescent="0.25">
      <c r="A3" s="55">
        <v>40779</v>
      </c>
      <c r="B3" s="51" t="s">
        <v>58</v>
      </c>
      <c r="C3" s="52" t="s">
        <v>59</v>
      </c>
      <c r="D3" s="56" t="s">
        <v>60</v>
      </c>
      <c r="E3" s="56" t="s">
        <v>61</v>
      </c>
    </row>
    <row r="4" spans="1:5" ht="330" x14ac:dyDescent="0.25">
      <c r="A4" s="55">
        <v>40806</v>
      </c>
      <c r="B4" s="51" t="s">
        <v>62</v>
      </c>
      <c r="C4" s="54" t="s">
        <v>65</v>
      </c>
      <c r="D4" s="56" t="s">
        <v>63</v>
      </c>
    </row>
    <row r="5" spans="1:5" ht="120" x14ac:dyDescent="0.25">
      <c r="A5" s="55">
        <v>40807</v>
      </c>
      <c r="B5" s="51" t="s">
        <v>66</v>
      </c>
      <c r="C5" s="54" t="s">
        <v>70</v>
      </c>
      <c r="D5" s="56" t="s">
        <v>63</v>
      </c>
    </row>
    <row r="6" spans="1:5" ht="409.5" customHeight="1" x14ac:dyDescent="0.25">
      <c r="A6" s="55">
        <v>40850</v>
      </c>
      <c r="B6" s="51" t="s">
        <v>77</v>
      </c>
      <c r="C6" s="100" t="s">
        <v>105</v>
      </c>
      <c r="D6" s="56" t="s">
        <v>63</v>
      </c>
    </row>
    <row r="7" spans="1:5" ht="45" x14ac:dyDescent="0.25">
      <c r="A7" s="55">
        <v>40875</v>
      </c>
      <c r="B7" s="51" t="s">
        <v>108</v>
      </c>
      <c r="C7" s="52" t="s">
        <v>113</v>
      </c>
      <c r="D7" s="56" t="s">
        <v>63</v>
      </c>
      <c r="E7" s="56" t="s">
        <v>61</v>
      </c>
    </row>
  </sheetData>
  <mergeCells count="1">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Status</vt:lpstr>
      <vt:lpstr>Issues</vt:lpstr>
      <vt:lpstr>Risks</vt:lpstr>
      <vt:lpstr>Definitions</vt:lpstr>
      <vt:lpstr>File Naming</vt:lpstr>
      <vt:lpstr>Revision History</vt:lpstr>
      <vt:lpstr>Issues!Print_Area</vt:lpstr>
      <vt:lpstr>Risks!Print_Area</vt:lpstr>
      <vt:lpstr>Status!Print_Area</vt:lpstr>
    </vt:vector>
  </TitlesOfParts>
  <Company>Unisys at NASA LaRC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tvaitkus</dc:creator>
  <cp:lastModifiedBy>mschuler</cp:lastModifiedBy>
  <cp:lastPrinted>2012-11-26T20:55:16Z</cp:lastPrinted>
  <dcterms:created xsi:type="dcterms:W3CDTF">2011-07-18T16:21:00Z</dcterms:created>
  <dcterms:modified xsi:type="dcterms:W3CDTF">2013-06-03T17:46:41Z</dcterms:modified>
</cp:coreProperties>
</file>